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0" documentId="13_ncr:1_{D9394080-25F5-4A3D-B6BD-F48840E1BA7E}" xr6:coauthVersionLast="47" xr6:coauthVersionMax="47" xr10:uidLastSave="{00000000-0000-0000-0000-000000000000}"/>
  <workbookProtection workbookAlgorithmName="SHA-512" workbookHashValue="iRnPKDJ8HUa0qxkgUD5kd2W81rGiOpskxPOkC2XlK0uILfCRpr3GZ/bsAy1bsrS1L81yOv0cU5yghJl3Tqg1qw==" workbookSaltValue="qbT9xbwT/QSL94MMD7wD+g=="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D10" i="4"/>
  <c r="I10" i="4"/>
  <c r="B10"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<sst xmlns="http://schemas.openxmlformats.org/spreadsheetml/2006/main" count="236" uniqueCount="120">
  <si>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</si>
  <si>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</si>
  <si>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</si>
  <si>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</si>
  <si>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</si>
  <si>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</si>
  <si>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</si>
  <si>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</si>
  <si>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</si>
  <si>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</si>
  <si>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</si>
  <si>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</si>
  <si>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</si>
  <si>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</si>
  <si>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</si>
  <si>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</si>
  <si>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</si>
  <si>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</si>
  <si>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</si>
  <si>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</si>
  <si>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</si>
  <si>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</si>
  <si>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</si>
  <si>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</si>
  <si>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</si>
  <si>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</si>
  <si>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</si>
  <si>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</si>
  <si>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</si>
  <si>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</si>
  <si>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</si>
  <si>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</si>
  <si>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</si>
  <si>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</si>
  <si>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</si>
  <si>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</si>
  <si>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</si>
  <si>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</si>
  <si>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</si>
  <si>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</si>
  <si>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</si>
  <si>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</si>
  <si>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</si>
  <si>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</si>
  <si>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</si>
  <si>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</si>
  <si>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</si>
  <si>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</si>
  <si>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</si>
  <si>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</si>
  <si>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</si>
  <si>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</si>
  <si>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</si>
  <si>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</si>
  <si>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</si>
  <si>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</si>
  <si>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</si>
  <si>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</si>
  <si>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</si>
  <si>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</si>
  <si>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</si>
  <si>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</si>
  <si>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</si>
  <si>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</si>
  <si>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</si>
  <si>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</si>
  <si>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</si>
  <si>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</si>
  <si>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</si>
  <si>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</si>
  <si>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</si>
  <si>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</si>
  <si>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</si>
  <si>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</si>
  <si>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</si>
  <si>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</si>
  <si>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</si>
  <si>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</si>
  <si>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</si>
  <si>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</si>
  <si>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</si>
  <si>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</si>
  <si>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</si>
  <si>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</si>
  <si>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</si>
  <si>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</si>
  <si>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</si>
  <si>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</si>
  <si>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</si>
  <si>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</si>
  <si>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</si>
  <si>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</si>
  <si>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</si>
  <si>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</si>
  <si>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</si>
  <si>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</si>
  <si>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</si>
  <si>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</si>
  <si>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</si>
  <si>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</si>
  <si>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</si>
  <si>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</si>
  <si>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</si>
  <si>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</si>
  <si>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</si>
  <si>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</si>
  <si>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</si>
  <si>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</si>
  <si>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</si>
  <si>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</si>
  <si>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</si>
  <si>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</si>
  <si>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</si>
  <si>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</si>
  <si>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</si>
  <si>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</si>
  <si>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</si>
  <si>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③管渠改善率 
　昭和６１年３月に供用を開始し、令和４年度で３７年が経過した。
　現在、計画的に改善を行っているため、継続して行う必要がある。</t>
    <phoneticPr fontId="4"/>
  </si>
  <si>
    <t>①収益的収支比率
　処理区域が四万温泉と沢渡温泉を含む地区なので値に変動はあるが、令和４年度は他会計繰入金の減により減少した。
④企業債残高対事業規模比率
　平成２１年度から計画的に管渠の更生工事を実施し、企業債の借入れを行っているが、償還金が借入れより多額なので減少傾向にある。
⑤経費回収率
　使用料で回収すべき経費を賄えていない状況。
　令和４年度については、使用料の減により減少した。
⑥汚水処理原価
　横這い傾向にあるが、維持管理費等の効率化を図り原価を抑えている状況
⑦施設利用率
　処理区域が四万温泉と沢渡温泉を含む地区なので処理水量に変動はあるが、令和３年度のコロナ渦の影響からは改善傾向にある。
⑧水洗化率
　水洗便所の整備が進み横這い傾向にある。
現状・課題のコメント
　処理区域が四万温泉と沢渡温泉を含む地区であり来客数により使用料の変動が見られ、近年は減少傾向にあるので一般会計からの繰入金に依存している状況
　維持管理費等の効率化を図りつつ使用料の改定を視野に入れ経営改善していく必要がある。</t>
    <rPh sb="41" eb="43">
      <t>レイワ</t>
    </rPh>
    <rPh sb="44" eb="46">
      <t>ネンド</t>
    </rPh>
    <rPh sb="47" eb="50">
      <t>タカイケイ</t>
    </rPh>
    <rPh sb="50" eb="52">
      <t>クリイレ</t>
    </rPh>
    <rPh sb="52" eb="53">
      <t>キン</t>
    </rPh>
    <rPh sb="54" eb="55">
      <t>ゲン</t>
    </rPh>
    <rPh sb="58" eb="60">
      <t>ゲンショウ</t>
    </rPh>
    <rPh sb="183" eb="186">
      <t>シヨウリョウ</t>
    </rPh>
    <rPh sb="187" eb="188">
      <t>ゲン</t>
    </rPh>
    <rPh sb="191" eb="193">
      <t>ゲンショウ</t>
    </rPh>
    <rPh sb="282" eb="284">
      <t>レイワ</t>
    </rPh>
    <rPh sb="285" eb="287">
      <t>ネンド</t>
    </rPh>
    <rPh sb="291" eb="292">
      <t>ウズ</t>
    </rPh>
    <rPh sb="293" eb="295">
      <t>エイキョウ</t>
    </rPh>
    <rPh sb="298" eb="300">
      <t>カイゼン</t>
    </rPh>
    <phoneticPr fontId="4"/>
  </si>
  <si>
    <t>　施設修繕費等に加え計画的に老朽管の更新を行っている状況。
　歳出の増加が見込まれるが、企業債の有効活用、維持管理費等の効率化を図りつつ使用料の改定を視野に入れ経営改善していく必要がある。
　公営企業会計の適用については、令和５年度から適用。</t>
    <rPh sb="118" eb="120">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</si>
</sst>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0.67</c:v>
                </c:pt>
                <c:pt idx="1">
                  <c:v>0.3</c:v>
                </c:pt>
                <c:pt idx="2">
                  <c:v>0.63</c:v>
                </c:pt>
                <c:pt idx="3">
                  <c:v>0.53</c:v>
                </c:pt>
                <c:pt idx="4">
                  <c:v>0.73</c:v>
                </c:pt>
              </c:numCache>
            </c:numRef>
          </c:val>
          <c:extLst>
            <c:ext xmlns:c16="http://schemas.microsoft.com/office/drawing/2014/chart" uri="{C3380CC4-5D6E-409C-BE32-E72D297353CC}">
              <c16:uniqueId val="{00000000-7284-4860-8D4B-43144055934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0.06</c:v>
                </c:pt>
                <c:pt idx="3">
                  <c:v>0.27</c:v>
                </c:pt>
                <c:pt idx="4">
                  <c:v>0.22</c:v>
                </c:pt>
              </c:numCache>
            </c:numRef>
          </c:val>
          <c:smooth val="0"/>
          <c:extLst>
            <c:ext xmlns:c16="http://schemas.microsoft.com/office/drawing/2014/chart" uri="{C3380CC4-5D6E-409C-BE32-E72D297353CC}">
              <c16:uniqueId val="{00000001-7284-4860-8D4B-43144055934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38.44</c:v>
                </c:pt>
                <c:pt idx="1">
                  <c:v>37.479999999999997</c:v>
                </c:pt>
                <c:pt idx="2">
                  <c:v>32.630000000000003</c:v>
                </c:pt>
                <c:pt idx="3">
                  <c:v>28.63</c:v>
                </c:pt>
                <c:pt idx="4">
                  <c:v>34.04</c:v>
                </c:pt>
              </c:numCache>
            </c:numRef>
          </c:val>
          <c:extLst>
            <c:ext xmlns:c16="http://schemas.microsoft.com/office/drawing/2014/chart" uri="{C3380CC4-5D6E-409C-BE32-E72D297353CC}">
              <c16:uniqueId val="{00000000-E43D-4376-86C6-63AD6F572AC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46.17</c:v>
                </c:pt>
                <c:pt idx="1">
                  <c:v>45.68</c:v>
                </c:pt>
                <c:pt idx="2">
                  <c:v>45.87</c:v>
                </c:pt>
                <c:pt idx="3">
                  <c:v>44.24</c:v>
                </c:pt>
                <c:pt idx="4">
                  <c:v>45.3</c:v>
                </c:pt>
              </c:numCache>
            </c:numRef>
          </c:val>
          <c:smooth val="0"/>
          <c:extLst>
            <c:ext xmlns:c16="http://schemas.microsoft.com/office/drawing/2014/chart" uri="{C3380CC4-5D6E-409C-BE32-E72D297353CC}">
              <c16:uniqueId val="{00000001-E43D-4376-86C6-63AD6F572AC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96.2</c:v>
                </c:pt>
                <c:pt idx="1">
                  <c:v>97.85</c:v>
                </c:pt>
                <c:pt idx="2">
                  <c:v>95.43</c:v>
                </c:pt>
                <c:pt idx="3">
                  <c:v>97.84</c:v>
                </c:pt>
                <c:pt idx="4">
                  <c:v>98.66</c:v>
                </c:pt>
              </c:numCache>
            </c:numRef>
          </c:val>
          <c:extLst>
            <c:ext xmlns:c16="http://schemas.microsoft.com/office/drawing/2014/chart" uri="{C3380CC4-5D6E-409C-BE32-E72D297353CC}">
              <c16:uniqueId val="{00000000-AB70-484D-9647-199B5BEDD8B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87.84</c:v>
                </c:pt>
                <c:pt idx="1">
                  <c:v>87.96</c:v>
                </c:pt>
                <c:pt idx="2">
                  <c:v>87.65</c:v>
                </c:pt>
                <c:pt idx="3">
                  <c:v>88.15</c:v>
                </c:pt>
                <c:pt idx="4">
                  <c:v>88.37</c:v>
                </c:pt>
              </c:numCache>
            </c:numRef>
          </c:val>
          <c:smooth val="0"/>
          <c:extLst>
            <c:ext xmlns:c16="http://schemas.microsoft.com/office/drawing/2014/chart" uri="{C3380CC4-5D6E-409C-BE32-E72D297353CC}">
              <c16:uniqueId val="{00000001-AB70-484D-9647-199B5BEDD8B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103.74</c:v>
                </c:pt>
                <c:pt idx="1">
                  <c:v>96.96</c:v>
                </c:pt>
                <c:pt idx="2">
                  <c:v>99.51</c:v>
                </c:pt>
                <c:pt idx="3">
                  <c:v>112.14</c:v>
                </c:pt>
                <c:pt idx="4">
                  <c:v>91.98</c:v>
                </c:pt>
              </c:numCache>
            </c:numRef>
          </c:val>
          <c:extLst>
            <c:ext xmlns:c16="http://schemas.microsoft.com/office/drawing/2014/chart" uri="{C3380CC4-5D6E-409C-BE32-E72D297353CC}">
              <c16:uniqueId val="{00000000-57D8-4F90-BA55-9FD10341B53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D8-4F90-BA55-9FD10341B53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C4-481E-876E-AC3996C028D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C4-481E-876E-AC3996C028D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E6-4163-82BE-F8AFACC1B91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E6-4163-82BE-F8AFACC1B91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28-401A-8CCD-C7DD14A1B3A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28-401A-8CCD-C7DD14A1B3A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3C-43F8-9DF4-CF182B3E0DD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3C-43F8-9DF4-CF182B3E0DD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761</c:v>
                </c:pt>
                <c:pt idx="1">
                  <c:v>445.18</c:v>
                </c:pt>
                <c:pt idx="2">
                  <c:v>541.01</c:v>
                </c:pt>
                <c:pt idx="3">
                  <c:v>399.69</c:v>
                </c:pt>
                <c:pt idx="4">
                  <c:v>402.6</c:v>
                </c:pt>
              </c:numCache>
            </c:numRef>
          </c:val>
          <c:extLst>
            <c:ext xmlns:c16="http://schemas.microsoft.com/office/drawing/2014/chart" uri="{C3380CC4-5D6E-409C-BE32-E72D297353CC}">
              <c16:uniqueId val="{00000000-E299-4BEB-8820-B120A2554E6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1252.71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E299-4BEB-8820-B120A2554E6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91.5</c:v>
                </c:pt>
                <c:pt idx="1">
                  <c:v>92.84</c:v>
                </c:pt>
                <c:pt idx="2">
                  <c:v>86.26</c:v>
                </c:pt>
                <c:pt idx="3">
                  <c:v>100</c:v>
                </c:pt>
                <c:pt idx="4">
                  <c:v>85.71</c:v>
                </c:pt>
              </c:numCache>
            </c:numRef>
          </c:val>
          <c:extLst>
            <c:ext xmlns:c16="http://schemas.microsoft.com/office/drawing/2014/chart" uri="{C3380CC4-5D6E-409C-BE32-E72D297353CC}">
              <c16:uniqueId val="{00000000-1778-492A-B790-98506D2ADD3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87.03</c:v>
                </c:pt>
                <c:pt idx="1">
                  <c:v>84.3</c:v>
                </c:pt>
                <c:pt idx="2">
                  <c:v>82.88</c:v>
                </c:pt>
                <c:pt idx="3">
                  <c:v>82.53</c:v>
                </c:pt>
                <c:pt idx="4">
                  <c:v>81.81</c:v>
                </c:pt>
              </c:numCache>
            </c:numRef>
          </c:val>
          <c:smooth val="0"/>
          <c:extLst>
            <c:ext xmlns:c16="http://schemas.microsoft.com/office/drawing/2014/chart" uri="{C3380CC4-5D6E-409C-BE32-E72D297353CC}">
              <c16:uniqueId val="{00000001-1778-492A-B790-98506D2ADD3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c:v>
                </c:pt>
                <c:pt idx="2">
                  <c:v>150</c:v>
                </c:pt>
                <c:pt idx="3">
                  <c:v>159.87</c:v>
                </c:pt>
                <c:pt idx="4">
                  <c:v>150</c:v>
                </c:pt>
              </c:numCache>
            </c:numRef>
          </c:val>
          <c:extLst>
            <c:ext xmlns:c16="http://schemas.microsoft.com/office/drawing/2014/chart" uri="{C3380CC4-5D6E-409C-BE32-E72D297353CC}">
              <c16:uniqueId val="{00000000-9363-4EC7-A694-22582C24C0F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177.02</c:v>
                </c:pt>
                <c:pt idx="1">
                  <c:v>185.47</c:v>
                </c:pt>
                <c:pt idx="2">
                  <c:v>187.76</c:v>
                </c:pt>
                <c:pt idx="3">
                  <c:v>190.48</c:v>
                </c:pt>
                <c:pt idx="4">
                  <c:v>193.59</c:v>
                </c:pt>
              </c:numCache>
            </c:numRef>
          </c:val>
          <c:smooth val="0"/>
          <c:extLst>
            <c:ext xmlns:c16="http://schemas.microsoft.com/office/drawing/2014/chart" uri="{C3380CC4-5D6E-409C-BE32-E72D297353CC}">
              <c16:uniqueId val="{00000001-9363-4EC7-A694-22582C24C0F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中之条町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D1</v>
      </c>
      <c r="X8" s="35"/>
      <c r="Y8" s="35"/>
      <c r="Z8" s="35"/>
      <c r="AA8" s="35"/>
      <c r="AB8" s="35"/>
      <c r="AC8" s="35"/>
      <c r="AD8" s="36" t="str">
        <f>データ!$M$6</f>
        <v>非設置</v>
      </c>
      <c r="AE8" s="36"/>
      <c r="AF8" s="36"/>
      <c r="AG8" s="36"/>
      <c r="AH8" s="36"/>
      <c r="AI8" s="36"/>
      <c r="AJ8" s="36"/>
      <c r="AK8" s="3"/>
      <c r="AL8" s="37">
        <f>データ!S6</f>
        <v>14938</v>
      </c>
      <c r="AM8" s="37"/>
      <c r="AN8" s="37"/>
      <c r="AO8" s="37"/>
      <c r="AP8" s="37"/>
      <c r="AQ8" s="37"/>
      <c r="AR8" s="37"/>
      <c r="AS8" s="37"/>
      <c r="AT8" s="38">
        <f>データ!T6</f>
        <v>439.28</v>
      </c>
      <c r="AU8" s="38"/>
      <c r="AV8" s="38"/>
      <c r="AW8" s="38"/>
      <c r="AX8" s="38"/>
      <c r="AY8" s="38"/>
      <c r="AZ8" s="38"/>
      <c r="BA8" s="38"/>
      <c r="BB8" s="38">
        <f>データ!U6</f>
        <v>34.01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4.04</v>
      </c>
      <c r="Q10" s="38"/>
      <c r="R10" s="38"/>
      <c r="S10" s="38"/>
      <c r="T10" s="38"/>
      <c r="U10" s="38"/>
      <c r="V10" s="38"/>
      <c r="W10" s="38">
        <f>データ!Q6</f>
        <v>114.62</v>
      </c>
      <c r="X10" s="38"/>
      <c r="Y10" s="38"/>
      <c r="Z10" s="38"/>
      <c r="AA10" s="38"/>
      <c r="AB10" s="38"/>
      <c r="AC10" s="38"/>
      <c r="AD10" s="37">
        <f>データ!R6</f>
        <v>2200</v>
      </c>
      <c r="AE10" s="37"/>
      <c r="AF10" s="37"/>
      <c r="AG10" s="37"/>
      <c r="AH10" s="37"/>
      <c r="AI10" s="37"/>
      <c r="AJ10" s="37"/>
      <c r="AK10" s="2"/>
      <c r="AL10" s="37">
        <f>データ!V6</f>
        <v>596</v>
      </c>
      <c r="AM10" s="37"/>
      <c r="AN10" s="37"/>
      <c r="AO10" s="37"/>
      <c r="AP10" s="37"/>
      <c r="AQ10" s="37"/>
      <c r="AR10" s="37"/>
      <c r="AS10" s="37"/>
      <c r="AT10" s="38">
        <f>データ!W6</f>
        <v>0.57999999999999996</v>
      </c>
      <c r="AU10" s="38"/>
      <c r="AV10" s="38"/>
      <c r="AW10" s="38"/>
      <c r="AX10" s="38"/>
      <c r="AY10" s="38"/>
      <c r="AZ10" s="38"/>
      <c r="BA10" s="38"/>
      <c r="BB10" s="38">
        <f>データ!X6</f>
        <v>1027.5899999999999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D47S705NIDElg8GgnCXQzxEVGyN0pLKcWntbcLIZzcUk/THwj63VWemndyhq+h3M/7n1GnacIPZYFNtyCo4Ywg==" saltValue="A/pX2CbrjYc9To5135qcv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104213</v>
      </c>
      <c r="D6" s="19">
        <f t="shared" si="3"/>
        <v>47</v>
      </c>
      <c r="E6" s="19">
        <f t="shared" si="3"/>
        <v>17</v>
      </c>
      <c r="F6" s="19">
        <f t="shared" si="3"/>
        <v>4</v>
      </c>
      <c r="G6" s="19">
        <f t="shared" si="3"/>
        <v>0</v>
      </c>
      <c r="H6" s="19" t="str">
        <f t="shared" si="3"/>
        <v>群馬県　中之条町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4.04</v>
      </c>
      <c r="Q6" s="20">
        <f t="shared" si="3"/>
        <v>114.62</v>
      </c>
      <c r="R6" s="20">
        <f t="shared" si="3"/>
        <v>2200</v>
      </c>
      <c r="S6" s="20">
        <f t="shared" si="3"/>
        <v>14938</v>
      </c>
      <c r="T6" s="20">
        <f t="shared" si="3"/>
        <v>439.28</v>
      </c>
      <c r="U6" s="20">
        <f t="shared" si="3"/>
        <v>34.01</v>
      </c>
      <c r="V6" s="20">
        <f t="shared" si="3"/>
        <v>596</v>
      </c>
      <c r="W6" s="20">
        <f t="shared" si="3"/>
        <v>0.57999999999999996</v>
      </c>
      <c r="X6" s="20">
        <f t="shared" si="3"/>
        <v>1027.5899999999999</v>
      </c>
      <c r="Y6" s="21">
        <f>IF(Y7="",NA(),Y7)</f>
        <v>103.74</v>
      </c>
      <c r="Z6" s="21">
        <f t="shared" ref="Z6:AH6" si="4">IF(Z7="",NA(),Z7)</f>
        <v>96.96</v>
      </c>
      <c r="AA6" s="21">
        <f t="shared" si="4"/>
        <v>99.51</v>
      </c>
      <c r="AB6" s="21">
        <f t="shared" si="4"/>
        <v>112.14</v>
      </c>
      <c r="AC6" s="21">
        <f t="shared" si="4"/>
        <v>91.98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761</v>
      </c>
      <c r="BG6" s="21">
        <f t="shared" ref="BG6:BO6" si="7">IF(BG7="",NA(),BG7)</f>
        <v>445.18</v>
      </c>
      <c r="BH6" s="21">
        <f t="shared" si="7"/>
        <v>541.01</v>
      </c>
      <c r="BI6" s="21">
        <f t="shared" si="7"/>
        <v>399.69</v>
      </c>
      <c r="BJ6" s="21">
        <f t="shared" si="7"/>
        <v>402.6</v>
      </c>
      <c r="BK6" s="21">
        <f t="shared" si="7"/>
        <v>1252.71</v>
      </c>
      <c r="BL6" s="21">
        <f t="shared" si="7"/>
        <v>1267.3900000000001</v>
      </c>
      <c r="BM6" s="21">
        <f t="shared" si="7"/>
        <v>1268.6300000000001</v>
      </c>
      <c r="BN6" s="21">
        <f t="shared" si="7"/>
        <v>1283.69</v>
      </c>
      <c r="BO6" s="21">
        <f t="shared" si="7"/>
        <v>1160.22</v>
      </c>
      <c r="BP6" s="20" t="str">
        <f>IF(BP7="","",IF(BP7="-","【-】","【"&amp;SUBSTITUTE(TEXT(BP7,"#,##0.00"),"-","△")&amp;"】"))</f>
        <v>【1,182.11】</v>
      </c>
      <c r="BQ6" s="21">
        <f>IF(BQ7="",NA(),BQ7)</f>
        <v>91.5</v>
      </c>
      <c r="BR6" s="21">
        <f t="shared" ref="BR6:BZ6" si="8">IF(BR7="",NA(),BR7)</f>
        <v>92.84</v>
      </c>
      <c r="BS6" s="21">
        <f t="shared" si="8"/>
        <v>86.26</v>
      </c>
      <c r="BT6" s="21">
        <f t="shared" si="8"/>
        <v>100</v>
      </c>
      <c r="BU6" s="21">
        <f t="shared" si="8"/>
        <v>85.71</v>
      </c>
      <c r="BV6" s="21">
        <f t="shared" si="8"/>
        <v>87.03</v>
      </c>
      <c r="BW6" s="21">
        <f t="shared" si="8"/>
        <v>84.3</v>
      </c>
      <c r="BX6" s="21">
        <f t="shared" si="8"/>
        <v>82.88</v>
      </c>
      <c r="BY6" s="21">
        <f t="shared" si="8"/>
        <v>82.53</v>
      </c>
      <c r="BZ6" s="21">
        <f t="shared" si="8"/>
        <v>81.81</v>
      </c>
      <c r="CA6" s="20" t="str">
        <f>IF(CA7="","",IF(CA7="-","【-】","【"&amp;SUBSTITUTE(TEXT(CA7,"#,##0.00"),"-","△")&amp;"】"))</f>
        <v>【73.78】</v>
      </c>
      <c r="CB6" s="21">
        <f>IF(CB7="",NA(),CB7)</f>
        <v>150</v>
      </c>
      <c r="CC6" s="21">
        <f t="shared" ref="CC6:CK6" si="9">IF(CC7="",NA(),CC7)</f>
        <v>150</v>
      </c>
      <c r="CD6" s="21">
        <f t="shared" si="9"/>
        <v>150</v>
      </c>
      <c r="CE6" s="21">
        <f t="shared" si="9"/>
        <v>159.87</v>
      </c>
      <c r="CF6" s="21">
        <f t="shared" si="9"/>
        <v>150</v>
      </c>
      <c r="CG6" s="21">
        <f t="shared" si="9"/>
        <v>177.02</v>
      </c>
      <c r="CH6" s="21">
        <f t="shared" si="9"/>
        <v>185.47</v>
      </c>
      <c r="CI6" s="21">
        <f t="shared" si="9"/>
        <v>187.76</v>
      </c>
      <c r="CJ6" s="21">
        <f t="shared" si="9"/>
        <v>190.48</v>
      </c>
      <c r="CK6" s="21">
        <f t="shared" si="9"/>
        <v>193.59</v>
      </c>
      <c r="CL6" s="20" t="str">
        <f>IF(CL7="","",IF(CL7="-","【-】","【"&amp;SUBSTITUTE(TEXT(CL7,"#,##0.00"),"-","△")&amp;"】"))</f>
        <v>【220.62】</v>
      </c>
      <c r="CM6" s="21">
        <f>IF(CM7="",NA(),CM7)</f>
        <v>38.44</v>
      </c>
      <c r="CN6" s="21">
        <f t="shared" ref="CN6:CV6" si="10">IF(CN7="",NA(),CN7)</f>
        <v>37.479999999999997</v>
      </c>
      <c r="CO6" s="21">
        <f t="shared" si="10"/>
        <v>32.630000000000003</v>
      </c>
      <c r="CP6" s="21">
        <f t="shared" si="10"/>
        <v>28.63</v>
      </c>
      <c r="CQ6" s="21">
        <f t="shared" si="10"/>
        <v>34.04</v>
      </c>
      <c r="CR6" s="21">
        <f t="shared" si="10"/>
        <v>46.17</v>
      </c>
      <c r="CS6" s="21">
        <f t="shared" si="10"/>
        <v>45.68</v>
      </c>
      <c r="CT6" s="21">
        <f t="shared" si="10"/>
        <v>45.87</v>
      </c>
      <c r="CU6" s="21">
        <f t="shared" si="10"/>
        <v>44.24</v>
      </c>
      <c r="CV6" s="21">
        <f t="shared" si="10"/>
        <v>45.3</v>
      </c>
      <c r="CW6" s="20" t="str">
        <f>IF(CW7="","",IF(CW7="-","【-】","【"&amp;SUBSTITUTE(TEXT(CW7,"#,##0.00"),"-","△")&amp;"】"))</f>
        <v>【42.22】</v>
      </c>
      <c r="CX6" s="21">
        <f>IF(CX7="",NA(),CX7)</f>
        <v>96.2</v>
      </c>
      <c r="CY6" s="21">
        <f t="shared" ref="CY6:DG6" si="11">IF(CY7="",NA(),CY7)</f>
        <v>97.85</v>
      </c>
      <c r="CZ6" s="21">
        <f t="shared" si="11"/>
        <v>95.43</v>
      </c>
      <c r="DA6" s="21">
        <f t="shared" si="11"/>
        <v>97.84</v>
      </c>
      <c r="DB6" s="21">
        <f t="shared" si="11"/>
        <v>98.66</v>
      </c>
      <c r="DC6" s="21">
        <f t="shared" si="11"/>
        <v>87.84</v>
      </c>
      <c r="DD6" s="21">
        <f t="shared" si="11"/>
        <v>87.96</v>
      </c>
      <c r="DE6" s="21">
        <f t="shared" si="11"/>
        <v>87.65</v>
      </c>
      <c r="DF6" s="21">
        <f t="shared" si="11"/>
        <v>88.15</v>
      </c>
      <c r="DG6" s="21">
        <f t="shared" si="11"/>
        <v>88.37</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0.67</v>
      </c>
      <c r="EF6" s="21">
        <f t="shared" ref="EF6:EN6" si="14">IF(EF7="",NA(),EF7)</f>
        <v>0.3</v>
      </c>
      <c r="EG6" s="21">
        <f t="shared" si="14"/>
        <v>0.63</v>
      </c>
      <c r="EH6" s="21">
        <f t="shared" si="14"/>
        <v>0.53</v>
      </c>
      <c r="EI6" s="21">
        <f t="shared" si="14"/>
        <v>0.73</v>
      </c>
      <c r="EJ6" s="21">
        <f t="shared" si="14"/>
        <v>0.06</v>
      </c>
      <c r="EK6" s="21">
        <f t="shared" si="14"/>
        <v>0.04</v>
      </c>
      <c r="EL6" s="21">
        <f t="shared" si="14"/>
        <v>0.06</v>
      </c>
      <c r="EM6" s="21">
        <f t="shared" si="14"/>
        <v>0.27</v>
      </c>
      <c r="EN6" s="21">
        <f t="shared" si="14"/>
        <v>0.22</v>
      </c>
      <c r="EO6" s="20" t="str">
        <f>IF(EO7="","",IF(EO7="-","【-】","【"&amp;SUBSTITUTE(TEXT(EO7,"#,##0.00"),"-","△")&amp;"】"))</f>
        <v>【0.13】</v>
      </c>
    </row>
    <row r="7" spans="1:145" s="22" customFormat="1" x14ac:dyDescent="0.2">
      <c r="A7" s="14"/>
      <c r="B7" s="23">
        <v>2022</v>
      </c>
      <c r="C7" s="23">
        <v>104213</v>
      </c>
      <c r="D7" s="23">
        <v>47</v>
      </c>
      <c r="E7" s="23">
        <v>17</v>
      </c>
      <c r="F7" s="23">
        <v>4</v>
      </c>
      <c r="G7" s="23">
        <v>0</v>
      </c>
      <c r="H7" s="23" t="s">
        <v>98</v>
      </c>
      <c r="I7" s="23" t="s">
        <v>99</v>
      </c>
      <c r="J7" s="23" t="s">
        <v>100</v>
      </c>
      <c r="K7" s="23" t="s">
        <v>101</v>
      </c>
      <c r="L7" s="23" t="s">
        <v>102</v>
      </c>
      <c r="M7" s="23" t="s">
        <v>103</v>
      </c>
      <c r="N7" s="24" t="s">
        <v>104</v>
      </c>
      <c r="O7" s="24" t="s">
        <v>105</v>
      </c>
      <c r="P7" s="24">
        <v>4.04</v>
      </c>
      <c r="Q7" s="24">
        <v>114.62</v>
      </c>
      <c r="R7" s="24">
        <v>2200</v>
      </c>
      <c r="S7" s="24">
        <v>14938</v>
      </c>
      <c r="T7" s="24">
        <v>439.28</v>
      </c>
      <c r="U7" s="24">
        <v>34.01</v>
      </c>
      <c r="V7" s="24">
        <v>596</v>
      </c>
      <c r="W7" s="24">
        <v>0.57999999999999996</v>
      </c>
      <c r="X7" s="24">
        <v>1027.5899999999999</v>
      </c>
      <c r="Y7" s="24">
        <v>103.74</v>
      </c>
      <c r="Z7" s="24">
        <v>96.96</v>
      </c>
      <c r="AA7" s="24">
        <v>99.51</v>
      </c>
      <c r="AB7" s="24">
        <v>112.14</v>
      </c>
      <c r="AC7" s="24">
        <v>91.98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761</v>
      </c>
      <c r="BG7" s="24">
        <v>445.18</v>
      </c>
      <c r="BH7" s="24">
        <v>541.01</v>
      </c>
      <c r="BI7" s="24">
        <v>399.69</v>
      </c>
      <c r="BJ7" s="24">
        <v>402.6</v>
      </c>
      <c r="BK7" s="24">
        <v>1252.71</v>
      </c>
      <c r="BL7" s="24">
        <v>1267.3900000000001</v>
      </c>
      <c r="BM7" s="24">
        <v>1268.6300000000001</v>
      </c>
      <c r="BN7" s="24">
        <v>1283.69</v>
      </c>
      <c r="BO7" s="24">
        <v>1160.22</v>
      </c>
      <c r="BP7" s="24">
        <v>1182.1099999999999</v>
      </c>
      <c r="BQ7" s="24">
        <v>91.5</v>
      </c>
      <c r="BR7" s="24">
        <v>92.84</v>
      </c>
      <c r="BS7" s="24">
        <v>86.26</v>
      </c>
      <c r="BT7" s="24">
        <v>100</v>
      </c>
      <c r="BU7" s="24">
        <v>85.71</v>
      </c>
      <c r="BV7" s="24">
        <v>87.03</v>
      </c>
      <c r="BW7" s="24">
        <v>84.3</v>
      </c>
      <c r="BX7" s="24">
        <v>82.88</v>
      </c>
      <c r="BY7" s="24">
        <v>82.53</v>
      </c>
      <c r="BZ7" s="24">
        <v>81.81</v>
      </c>
      <c r="CA7" s="24">
        <v>73.78</v>
      </c>
      <c r="CB7" s="24">
        <v>150</v>
      </c>
      <c r="CC7" s="24">
        <v>150</v>
      </c>
      <c r="CD7" s="24">
        <v>150</v>
      </c>
      <c r="CE7" s="24">
        <v>159.87</v>
      </c>
      <c r="CF7" s="24">
        <v>150</v>
      </c>
      <c r="CG7" s="24">
        <v>177.02</v>
      </c>
      <c r="CH7" s="24">
        <v>185.47</v>
      </c>
      <c r="CI7" s="24">
        <v>187.76</v>
      </c>
      <c r="CJ7" s="24">
        <v>190.48</v>
      </c>
      <c r="CK7" s="24">
        <v>193.59</v>
      </c>
      <c r="CL7" s="24">
        <v>220.62</v>
      </c>
      <c r="CM7" s="24">
        <v>38.44</v>
      </c>
      <c r="CN7" s="24">
        <v>37.479999999999997</v>
      </c>
      <c r="CO7" s="24">
        <v>32.630000000000003</v>
      </c>
      <c r="CP7" s="24">
        <v>28.63</v>
      </c>
      <c r="CQ7" s="24">
        <v>34.04</v>
      </c>
      <c r="CR7" s="24">
        <v>46.17</v>
      </c>
      <c r="CS7" s="24">
        <v>45.68</v>
      </c>
      <c r="CT7" s="24">
        <v>45.87</v>
      </c>
      <c r="CU7" s="24">
        <v>44.24</v>
      </c>
      <c r="CV7" s="24">
        <v>45.3</v>
      </c>
      <c r="CW7" s="24">
        <v>42.22</v>
      </c>
      <c r="CX7" s="24">
        <v>96.2</v>
      </c>
      <c r="CY7" s="24">
        <v>97.85</v>
      </c>
      <c r="CZ7" s="24">
        <v>95.43</v>
      </c>
      <c r="DA7" s="24">
        <v>97.84</v>
      </c>
      <c r="DB7" s="24">
        <v>98.66</v>
      </c>
      <c r="DC7" s="24">
        <v>87.84</v>
      </c>
      <c r="DD7" s="24">
        <v>87.96</v>
      </c>
      <c r="DE7" s="24">
        <v>87.65</v>
      </c>
      <c r="DF7" s="24">
        <v>88.15</v>
      </c>
      <c r="DG7" s="24">
        <v>88.37</v>
      </c>
      <c r="DH7" s="24">
        <v>85.67</v>
      </c>
      <c r="DI7" s="24"/>
      <c r="DJ7" s="24"/>
      <c r="DK7" s="24"/>
      <c r="DL7" s="24"/>
      <c r="DM7" s="24"/>
      <c r="DN7" s="24"/>
      <c r="DO7" s="24"/>
      <c r="DP7" s="24"/>
      <c r="DQ7" s="24"/>
      <c r="DR7" s="24"/>
      <c r="DS7" s="24"/>
      <c r="DT7" s="24"/>
      <c r="DU7" s="24"/>
      <c r="DV7" s="24"/>
      <c r="DW7" s="24"/>
      <c r="DX7" s="24"/>
      <c r="DY7" s="24"/>
      <c r="DZ7" s="24"/>
      <c r="EA7" s="24"/>
      <c r="EB7" s="24"/>
      <c r="EC7" s="24"/>
      <c r="ED7" s="24"/>
      <c r="EE7" s="24">
        <v>0.67</v>
      </c>
      <c r="EF7" s="24">
        <v>0.3</v>
      </c>
      <c r="EG7" s="24">
        <v>0.63</v>
      </c>
      <c r="EH7" s="24">
        <v>0.53</v>
      </c>
      <c r="EI7" s="24">
        <v>0.73</v>
      </c>
      <c r="EJ7" s="24">
        <v>0.06</v>
      </c>
      <c r="EK7" s="24">
        <v>0.04</v>
      </c>
      <c r="EL7" s="24">
        <v>0.06</v>
      </c>
      <c r="EM7" s="24">
        <v>0.27</v>
      </c>
      <c r="EN7" s="24">
        <v>0.22</v>
      </c>
      <c r="EO7" s="24">
        <v>0.13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2023-12-12T02:49:48Z</dcterms:created>
  <dcterms:modified xsi:type="dcterms:W3CDTF">2024-02-08T02:19:26Z</dcterms:modified>
  <cp:category/>
</cp:coreProperties>
</file>