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10.10.2.2\10 上下水道課\2 町政策・計画・経営比較関係\１　経営比較分析表\R5\上水道\"/>
    </mc:Choice>
  </mc:AlternateContent>
  <xr:revisionPtr revIDLastSave="0" documentId="14_{678AB2DF-8FF3-47F3-A19C-6869C1846014}" xr6:coauthVersionLast="47" xr6:coauthVersionMax="47" xr10:uidLastSave="{00000000-0000-0000-0000-000000000000}"/>
  <workbookProtection workbookAlgorithmName="SHA-512" workbookHashValue="PxIvNySuYuBi57zD2GBRSKgW6j0z1PU6X44ZZou06eLShAbUVPPGq9EZ+2urBR1kE65A29sz2QDZNr09FWunOg==" workbookSaltValue="o/+VtdEdna/LRdcdrd0AJQ==" workbookSpinCount="100000" lockStructure="1"/>
  <bookViews>
    <workbookView xWindow="-120" yWindow="-120" windowWidth="20730" windowHeight="1176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AD8" i="4" s="1"/>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E85" i="4"/>
  <c r="BB10" i="4"/>
  <c r="AT10" i="4"/>
  <c r="AL10" i="4"/>
  <c r="W10" i="4"/>
  <c r="B10" i="4"/>
  <c r="AT8" i="4"/>
  <c r="AL8" i="4"/>
  <c r="P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<sst xmlns="http://schemas.openxmlformats.org/spreadsheetml/2006/main" count="228" uniqueCount="113">
  <si>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</si>
  <si>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</si>
  <si>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</si>
  <si>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</si>
  <si>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</si>
  <si>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</si>
  <si>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</si>
  <si>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</si>
  <si>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</si>
  <si>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</si>
  <si>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</si>
  <si>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</si>
  <si>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</si>
  <si>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</si>
  <si>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</si>
  <si>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</si>
  <si>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</si>
  <si>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</si>
  <si>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</si>
  <si>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</si>
  <si>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</si>
  <si>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</si>
  <si>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</si>
  <si>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</si>
  <si>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</si>
  <si>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</si>
  <si>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</si>
  <si>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</si>
  <si>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</si>
  <si>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</si>
  <si>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</si>
  <si>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</si>
  <si>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</si>
  <si>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</si>
  <si>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</si>
  <si>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</si>
  <si>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</si>
  <si>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</si>
  <si>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</si>
  <si>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</si>
  <si>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</si>
  <si>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</si>
  <si>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</si>
  <si>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</si>
  <si>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</si>
  <si>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</si>
  <si>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</si>
  <si>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</si>
  <si>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</si>
  <si>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</si>
  <si>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</si>
  <si>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</si>
  <si>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</si>
  <si>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</si>
  <si>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</si>
  <si>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</si>
  <si>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</si>
  <si>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</si>
  <si>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</si>
  <si>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</si>
  <si>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</si>
  <si>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</si>
  <si>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</si>
  <si>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</si>
  <si>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</si>
  <si>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</si>
  <si>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</si>
  <si>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</si>
  <si>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</si>
  <si>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</si>
  <si>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</si>
  <si>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</si>
  <si>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</si>
  <si>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</si>
  <si>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</si>
  <si>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</si>
  <si>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</si>
  <si>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</si>
  <si>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</si>
  <si>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</si>
  <si>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</si>
  <si>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</si>
  <si>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</si>
  <si>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</si>
  <si>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</si>
  <si>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</si>
  <si>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</si>
  <si>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</si>
  <si>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</si>
  <si>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</si>
  <si>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</si>
  <si>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</si>
  <si>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</si>
  <si>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東吾妻町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</si>
  <si>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</si>
  <si>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</si>
  <si>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</si>
  <si>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</si>
  <si>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</si>
  <si>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</si>
  <si>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</si>
  <si>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</si>
  <si>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</si>
  <si>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</si>
  <si>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</si>
  <si>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</si>
  <si>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</si>
  <si>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</si>
  <si>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</si>
  <si>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</si>
  <si>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当町の供給区域面積9.29㎞²内の管路延長175kmのうち22.71%が令和４年度末で更新を必要とされる管路である。まず、①有形固定資産減価償却率のとおり毎年老朽化が進んでおり、今後も耐用年数を経過した管路が順次発生する。③管路更新率より順次発生した老朽管の更新は、他の工事との兼ね合いもあり、ばらつきが見られるが、</t>
    </r>
    <r>
      <rPr>
        <sz val="11"/>
        <rFont val="ＭＳ ゴシック"/>
        <family val="3"/>
        <charset val="128"/>
      </rPr>
      <t>主に</t>
    </r>
    <r>
      <rPr>
        <sz val="11"/>
        <color theme="1"/>
        <rFont val="ＭＳ ゴシック"/>
        <family val="3"/>
        <charset val="128"/>
      </rPr>
      <t>石綿セメント管</t>
    </r>
    <r>
      <rPr>
        <sz val="11"/>
        <rFont val="ＭＳ ゴシック"/>
        <family val="3"/>
        <charset val="128"/>
      </rPr>
      <t>の</t>
    </r>
    <r>
      <rPr>
        <sz val="11"/>
        <color theme="1"/>
        <rFont val="ＭＳ ゴシック"/>
        <family val="3"/>
        <charset val="128"/>
      </rPr>
      <t>更新工事を計画的に実施していく必要がある。</t>
    </r>
    <rPh sb="37" eb="39">
      <t>レイワ</t>
    </rPh>
    <rPh sb="159" eb="160">
      <t>オモ</t>
    </rPh>
    <phoneticPr fontId="4"/>
  </si>
  <si>
    <t>　今後も人口減に伴う有収水量の減少、及びそれに伴う料金収入の減少が見込まれる中、比較的原価が安く、十分な給水量を確保できているが、料金収入では経費を相殺できず、老朽管の更新など建設投資が十分に行われていない。
　維持管理費等の経常経費の節減に努め、流動資産の確保を図る経営改善は必要であるが、安定した供給を行うために、老朽管の更新工事や、必要に応じ施設の改修などの計画的な投資が可能となる収入を得るため、状況に即した料金の定期的な改定など検討が必要である。
　また、これらを踏まえ効率よく事業展開できるよう各種計画（経営戦略、アセットマネジメント策定等）し、健全な運営を図る。</t>
    <rPh sb="258" eb="260">
      <t>ケイエイ</t>
    </rPh>
    <rPh sb="260" eb="262">
      <t>センリャク</t>
    </rPh>
    <rPh sb="273" eb="275">
      <t>サクテイ</t>
    </rPh>
    <rPh sb="275" eb="276">
      <t>トウ</t>
    </rPh>
    <phoneticPr fontId="4"/>
  </si>
  <si>
    <r>
      <t>　①経常収支比率が低下した要因は、収入に対し経費が増加していることが要因である。
　③流動比率については、類似団体平均と比較し流動資産額(現金）が著しく少ない状況である。健全な運営を図るため､現金等の流動資産の確保が必要である。　
　④企業債残高対給水収益比率については、順調に償還を行いつつ、起債を借りて施工する建設改良工事である投資を控えてきた結果でもある。
　⑤料金回収率</t>
    </r>
    <r>
      <rPr>
        <sz val="11"/>
        <rFont val="ＭＳ ゴシック"/>
        <family val="3"/>
        <charset val="128"/>
      </rPr>
      <t>については、</t>
    </r>
    <r>
      <rPr>
        <sz val="11"/>
        <color theme="1"/>
        <rFont val="ＭＳ ゴシック"/>
        <family val="3"/>
        <charset val="128"/>
      </rPr>
      <t>現状の料金設定等が適切でないため</t>
    </r>
    <r>
      <rPr>
        <sz val="11"/>
        <color rgb="FFFF0000"/>
        <rFont val="ＭＳ ゴシック"/>
        <family val="3"/>
        <charset val="128"/>
      </rPr>
      <t>、</t>
    </r>
    <r>
      <rPr>
        <sz val="11"/>
        <color theme="1"/>
        <rFont val="ＭＳ ゴシック"/>
        <family val="3"/>
        <charset val="128"/>
      </rPr>
      <t>供給するための費用が料金収入で賄えていない。
　⑥給水原価については現在は恵まれた水源を</t>
    </r>
    <r>
      <rPr>
        <sz val="11"/>
        <rFont val="ＭＳ ゴシック"/>
        <family val="3"/>
        <charset val="128"/>
      </rPr>
      <t>利用することで</t>
    </r>
    <r>
      <rPr>
        <sz val="11"/>
        <color theme="1"/>
        <rFont val="ＭＳ ゴシック"/>
        <family val="3"/>
        <charset val="128"/>
      </rPr>
      <t>安価で提供できているが、今後は給水人口減少による有収水量の減少</t>
    </r>
    <r>
      <rPr>
        <sz val="11"/>
        <rFont val="ＭＳ ゴシック"/>
        <family val="3"/>
        <charset val="128"/>
      </rPr>
      <t>により、</t>
    </r>
    <r>
      <rPr>
        <sz val="11"/>
        <color theme="1"/>
        <rFont val="ＭＳ ゴシック"/>
        <family val="3"/>
        <charset val="128"/>
      </rPr>
      <t>徐々に</t>
    </r>
    <r>
      <rPr>
        <sz val="11"/>
        <rFont val="ＭＳ ゴシック"/>
        <family val="3"/>
        <charset val="128"/>
      </rPr>
      <t>給水原価</t>
    </r>
    <r>
      <rPr>
        <sz val="11"/>
        <color theme="1"/>
        <rFont val="ＭＳ ゴシック"/>
        <family val="3"/>
        <charset val="128"/>
      </rPr>
      <t>の上昇が見込まれる。
　⑦施設利用率については､供給能力が過剰となり、非効率的な供給となっている。
　⑧有収率は昨年度同様に漏水箇所の修理を行い僅かながら向上したが、老朽管等からの漏水も多く改善はされていない状況である。</t>
    </r>
    <rPh sb="2" eb="4">
      <t>ケイジョウ</t>
    </rPh>
    <rPh sb="4" eb="6">
      <t>シュウシ</t>
    </rPh>
    <rPh sb="9" eb="11">
      <t>テイカ</t>
    </rPh>
    <rPh sb="13" eb="15">
      <t>ヨウイン</t>
    </rPh>
    <rPh sb="17" eb="19">
      <t>シュウニュウ</t>
    </rPh>
    <rPh sb="20" eb="21">
      <t>タイ</t>
    </rPh>
    <rPh sb="22" eb="24">
      <t>ケイヒ</t>
    </rPh>
    <rPh sb="25" eb="27">
      <t>ゾウカ</t>
    </rPh>
    <rPh sb="34" eb="36">
      <t>ヨウイン</t>
    </rPh>
    <rPh sb="69" eb="71">
      <t>ゲンキン</t>
    </rPh>
    <rPh sb="150" eb="151">
      <t>カ</t>
    </rPh>
    <rPh sb="222" eb="224">
      <t>ルイジ</t>
    </rPh>
    <rPh sb="224" eb="226">
      <t>ダンタイ</t>
    </rPh>
    <rPh sb="227" eb="228">
      <t>クラ</t>
    </rPh>
    <rPh sb="229" eb="230">
      <t>ヒク</t>
    </rPh>
    <rPh sb="231" eb="233">
      <t>ジョウキョウ</t>
    </rPh>
    <rPh sb="304" eb="307">
      <t>サクネンド</t>
    </rPh>
    <rPh sb="309" eb="311">
      <t>コウジョウ</t>
    </rPh>
    <rPh sb="313" eb="315">
      <t>ヨウイン</t>
    </rPh>
    <rPh sb="318" eb="321">
      <t>カネンド</t>
    </rPh>
    <rPh sb="321" eb="322">
      <t>ブン</t>
    </rPh>
    <rPh sb="323" eb="324">
      <t>フク</t>
    </rPh>
    <rPh sb="325" eb="327">
      <t>タイノウ</t>
    </rPh>
    <rPh sb="327" eb="329">
      <t>リョウキン</t>
    </rPh>
    <rPh sb="330" eb="332">
      <t>カイシュウ</t>
    </rPh>
    <rPh sb="332" eb="334">
      <t>ドリョク</t>
    </rPh>
    <rPh sb="400" eb="402">
      <t>カイゼン</t>
    </rPh>
    <rPh sb="409" eb="411">
      <t>ジョウキョウドウヨウワズロウキュウカントウロウスイオオゲンショウテン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</si>
</sst>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0.28999999999999998</c:v>
                </c:pt>
                <c:pt idx="1">
                  <c:v>0.27</c:v>
                </c:pt>
                <c:pt idx="2">
                  <c:v>0.03</c:v>
                </c:pt>
                <c:pt idx="3">
                  <c:v>0.12</c:v>
                </c:pt>
                <c:pt idx="4">
                  <c:v>0.49</c:v>
                </c:pt>
              </c:numCache>
            </c:numRef>
          </c:val>
          <c:extLst>
            <c:ext xmlns:c16="http://schemas.microsoft.com/office/drawing/2014/chart" uri="{C3380CC4-5D6E-409C-BE32-E72D297353CC}">
              <c16:uniqueId val="{00000000-A1CA-4A89-9646-B7F7894F56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A1CA-4A89-9646-B7F7894F56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50.54</c:v>
                </c:pt>
                <c:pt idx="1">
                  <c:v>48.19</c:v>
                </c:pt>
                <c:pt idx="2">
                  <c:v>48.22</c:v>
                </c:pt>
                <c:pt idx="3">
                  <c:v>47.69</c:v>
                </c:pt>
                <c:pt idx="4">
                  <c:v>46.49</c:v>
                </c:pt>
              </c:numCache>
            </c:numRef>
          </c:val>
          <c:extLst>
            <c:ext xmlns:c16="http://schemas.microsoft.com/office/drawing/2014/chart" uri="{C3380CC4-5D6E-409C-BE32-E72D297353CC}">
              <c16:uniqueId val="{00000000-C012-4B4D-884F-722F5140EA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C012-4B4D-884F-722F5140EA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80.790000000000006</c:v>
                </c:pt>
                <c:pt idx="1">
                  <c:v>82.65</c:v>
                </c:pt>
                <c:pt idx="2">
                  <c:v>82.92</c:v>
                </c:pt>
                <c:pt idx="3">
                  <c:v>80.099999999999994</c:v>
                </c:pt>
                <c:pt idx="4">
                  <c:v>80.180000000000007</c:v>
                </c:pt>
              </c:numCache>
            </c:numRef>
          </c:val>
          <c:extLst>
            <c:ext xmlns:c16="http://schemas.microsoft.com/office/drawing/2014/chart" uri="{C3380CC4-5D6E-409C-BE32-E72D297353CC}">
              <c16:uniqueId val="{00000000-FEE3-46D1-9DA7-F24DF34491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FEE3-46D1-9DA7-F24DF34491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113.18</c:v>
                </c:pt>
                <c:pt idx="1">
                  <c:v>114.04</c:v>
                </c:pt>
                <c:pt idx="2">
                  <c:v>113.53</c:v>
                </c:pt>
                <c:pt idx="3">
                  <c:v>114.11</c:v>
                </c:pt>
                <c:pt idx="4">
                  <c:v>108.31</c:v>
                </c:pt>
              </c:numCache>
            </c:numRef>
          </c:val>
          <c:extLst>
            <c:ext xmlns:c16="http://schemas.microsoft.com/office/drawing/2014/chart" uri="{C3380CC4-5D6E-409C-BE32-E72D297353CC}">
              <c16:uniqueId val="{00000000-15E3-40DC-90C9-706823DD35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15E3-40DC-90C9-706823DD35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50.67</c:v>
                </c:pt>
                <c:pt idx="1">
                  <c:v>51.3</c:v>
                </c:pt>
                <c:pt idx="2">
                  <c:v>53.59</c:v>
                </c:pt>
                <c:pt idx="3">
                  <c:v>53.33</c:v>
                </c:pt>
                <c:pt idx="4">
                  <c:v>54.59</c:v>
                </c:pt>
              </c:numCache>
            </c:numRef>
          </c:val>
          <c:extLst>
            <c:ext xmlns:c16="http://schemas.microsoft.com/office/drawing/2014/chart" uri="{C3380CC4-5D6E-409C-BE32-E72D297353CC}">
              <c16:uniqueId val="{00000000-0733-41CB-8403-072BE3A8FF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0733-41CB-8403-072BE3A8FF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19.11</c:v>
                </c:pt>
                <c:pt idx="1">
                  <c:v>20.36</c:v>
                </c:pt>
                <c:pt idx="2">
                  <c:v>21.79</c:v>
                </c:pt>
                <c:pt idx="3">
                  <c:v>22.34</c:v>
                </c:pt>
                <c:pt idx="4">
                  <c:v>22.71</c:v>
                </c:pt>
              </c:numCache>
            </c:numRef>
          </c:val>
          <c:extLst>
            <c:ext xmlns:c16="http://schemas.microsoft.com/office/drawing/2014/chart" uri="{C3380CC4-5D6E-409C-BE32-E72D297353CC}">
              <c16:uniqueId val="{00000000-D47F-4C59-89F7-3C6BDC28CC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D47F-4C59-89F7-3C6BDC28CC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5B-4070-B469-6FCA49A295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D95B-4070-B469-6FCA49A295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106.71</c:v>
                </c:pt>
                <c:pt idx="1">
                  <c:v>84.28</c:v>
                </c:pt>
                <c:pt idx="2">
                  <c:v>77.55</c:v>
                </c:pt>
                <c:pt idx="3">
                  <c:v>100.3</c:v>
                </c:pt>
                <c:pt idx="4">
                  <c:v>82.4</c:v>
                </c:pt>
              </c:numCache>
            </c:numRef>
          </c:val>
          <c:extLst>
            <c:ext xmlns:c16="http://schemas.microsoft.com/office/drawing/2014/chart" uri="{C3380CC4-5D6E-409C-BE32-E72D297353CC}">
              <c16:uniqueId val="{00000000-E396-45FA-A51F-2809208ED88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E396-45FA-A51F-2809208ED88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462.08</c:v>
                </c:pt>
                <c:pt idx="1">
                  <c:v>414.52</c:v>
                </c:pt>
                <c:pt idx="2">
                  <c:v>354.43</c:v>
                </c:pt>
                <c:pt idx="3">
                  <c:v>341.11</c:v>
                </c:pt>
                <c:pt idx="4">
                  <c:v>286.69</c:v>
                </c:pt>
              </c:numCache>
            </c:numRef>
          </c:val>
          <c:extLst>
            <c:ext xmlns:c16="http://schemas.microsoft.com/office/drawing/2014/chart" uri="{C3380CC4-5D6E-409C-BE32-E72D297353CC}">
              <c16:uniqueId val="{00000000-FB1D-416E-A170-D968765C2E6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FB1D-416E-A170-D968765C2E6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95.31</c:v>
                </c:pt>
                <c:pt idx="1">
                  <c:v>97.14</c:v>
                </c:pt>
                <c:pt idx="2">
                  <c:v>97.72</c:v>
                </c:pt>
                <c:pt idx="3">
                  <c:v>100.88</c:v>
                </c:pt>
                <c:pt idx="4">
                  <c:v>89.29</c:v>
                </c:pt>
              </c:numCache>
            </c:numRef>
          </c:val>
          <c:extLst>
            <c:ext xmlns:c16="http://schemas.microsoft.com/office/drawing/2014/chart" uri="{C3380CC4-5D6E-409C-BE32-E72D297353CC}">
              <c16:uniqueId val="{00000000-AE0D-4710-A4EE-5144C27D9DB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AE0D-4710-A4EE-5144C27D9DB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136.66</c:v>
                </c:pt>
                <c:pt idx="1">
                  <c:v>134.11000000000001</c:v>
                </c:pt>
                <c:pt idx="2">
                  <c:v>133.38</c:v>
                </c:pt>
                <c:pt idx="3">
                  <c:v>129.93</c:v>
                </c:pt>
                <c:pt idx="4">
                  <c:v>146.82</c:v>
                </c:pt>
              </c:numCache>
            </c:numRef>
          </c:val>
          <c:extLst>
            <c:ext xmlns:c16="http://schemas.microsoft.com/office/drawing/2014/chart" uri="{C3380CC4-5D6E-409C-BE32-E72D297353CC}">
              <c16:uniqueId val="{00000000-E36F-43B3-B234-0520654AD77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E36F-43B3-B234-0520654AD77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群馬県　東吾妻町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12661</v>
      </c>
      <c r="AM8" s="66"/>
      <c r="AN8" s="66"/>
      <c r="AO8" s="66"/>
      <c r="AP8" s="66"/>
      <c r="AQ8" s="66"/>
      <c r="AR8" s="66"/>
      <c r="AS8" s="66"/>
      <c r="AT8" s="37">
        <f>データ!$S$6</f>
        <v>253.91</v>
      </c>
      <c r="AU8" s="38"/>
      <c r="AV8" s="38"/>
      <c r="AW8" s="38"/>
      <c r="AX8" s="38"/>
      <c r="AY8" s="38"/>
      <c r="AZ8" s="38"/>
      <c r="BA8" s="38"/>
      <c r="BB8" s="55">
        <f>データ!$T$6</f>
        <v>49.86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81.55</v>
      </c>
      <c r="J10" s="38"/>
      <c r="K10" s="38"/>
      <c r="L10" s="38"/>
      <c r="M10" s="38"/>
      <c r="N10" s="38"/>
      <c r="O10" s="65"/>
      <c r="P10" s="55">
        <f>データ!$P$6</f>
        <v>70.77</v>
      </c>
      <c r="Q10" s="55"/>
      <c r="R10" s="55"/>
      <c r="S10" s="55"/>
      <c r="T10" s="55"/>
      <c r="U10" s="55"/>
      <c r="V10" s="55"/>
      <c r="W10" s="66">
        <f>データ!$Q$6</f>
        <v>2750</v>
      </c>
      <c r="X10" s="66"/>
      <c r="Y10" s="66"/>
      <c r="Z10" s="66"/>
      <c r="AA10" s="66"/>
      <c r="AB10" s="66"/>
      <c r="AC10" s="66"/>
      <c r="AD10" s="2"/>
      <c r="AE10" s="2"/>
      <c r="AF10" s="2"/>
      <c r="AG10" s="2"/>
      <c r="AH10" s="2"/>
      <c r="AI10" s="2"/>
      <c r="AJ10" s="2"/>
      <c r="AK10" s="2"/>
      <c r="AL10" s="66">
        <f>データ!$U$6</f>
        <v>8862</v>
      </c>
      <c r="AM10" s="66"/>
      <c r="AN10" s="66"/>
      <c r="AO10" s="66"/>
      <c r="AP10" s="66"/>
      <c r="AQ10" s="66"/>
      <c r="AR10" s="66"/>
      <c r="AS10" s="66"/>
      <c r="AT10" s="37">
        <f>データ!$V$6</f>
        <v>9.2899999999999991</v>
      </c>
      <c r="AU10" s="38"/>
      <c r="AV10" s="38"/>
      <c r="AW10" s="38"/>
      <c r="AX10" s="38"/>
      <c r="AY10" s="38"/>
      <c r="AZ10" s="38"/>
      <c r="BA10" s="38"/>
      <c r="BB10" s="55">
        <f>データ!$W$6</f>
        <v>953.93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IPIbvVXC6qV91D0hUQ/cmgmpdA6tsnDeafz82pZPxqch6Lt5sMEJVkOycTzgtcBbKkEaTEB6a6iI/IgJZ0afqg==" saltValue="GyvVTFBZ/8+pa2ZbSAPO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104299</v>
      </c>
      <c r="D6" s="20">
        <f t="shared" si="3"/>
        <v>46</v>
      </c>
      <c r="E6" s="20">
        <f t="shared" si="3"/>
        <v>1</v>
      </c>
      <c r="F6" s="20">
        <f t="shared" si="3"/>
        <v>0</v>
      </c>
      <c r="G6" s="20">
        <f t="shared" si="3"/>
        <v>1</v>
      </c>
      <c r="H6" s="20" t="str">
        <f t="shared" si="3"/>
        <v>群馬県　東吾妻町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81.55</v>
      </c>
      <c r="P6" s="21">
        <f t="shared" si="3"/>
        <v>70.77</v>
      </c>
      <c r="Q6" s="21">
        <f t="shared" si="3"/>
        <v>2750</v>
      </c>
      <c r="R6" s="21">
        <f t="shared" si="3"/>
        <v>12661</v>
      </c>
      <c r="S6" s="21">
        <f t="shared" si="3"/>
        <v>253.91</v>
      </c>
      <c r="T6" s="21">
        <f t="shared" si="3"/>
        <v>49.86</v>
      </c>
      <c r="U6" s="21">
        <f t="shared" si="3"/>
        <v>8862</v>
      </c>
      <c r="V6" s="21">
        <f t="shared" si="3"/>
        <v>9.2899999999999991</v>
      </c>
      <c r="W6" s="21">
        <f t="shared" si="3"/>
        <v>953.93</v>
      </c>
      <c r="X6" s="22">
        <f>IF(X7="",NA(),X7)</f>
        <v>113.18</v>
      </c>
      <c r="Y6" s="22">
        <f t="shared" ref="Y6:AG6" si="4">IF(Y7="",NA(),Y7)</f>
        <v>114.04</v>
      </c>
      <c r="Z6" s="22">
        <f t="shared" si="4"/>
        <v>113.53</v>
      </c>
      <c r="AA6" s="22">
        <f t="shared" si="4"/>
        <v>114.11</v>
      </c>
      <c r="AB6" s="22">
        <f t="shared" si="4"/>
        <v>108.31</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106.71</v>
      </c>
      <c r="AU6" s="22">
        <f t="shared" ref="AU6:BC6" si="6">IF(AU7="",NA(),AU7)</f>
        <v>84.28</v>
      </c>
      <c r="AV6" s="22">
        <f t="shared" si="6"/>
        <v>77.55</v>
      </c>
      <c r="AW6" s="22">
        <f t="shared" si="6"/>
        <v>100.3</v>
      </c>
      <c r="AX6" s="22">
        <f t="shared" si="6"/>
        <v>82.4</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462.08</v>
      </c>
      <c r="BF6" s="22">
        <f t="shared" ref="BF6:BN6" si="7">IF(BF7="",NA(),BF7)</f>
        <v>414.52</v>
      </c>
      <c r="BG6" s="22">
        <f t="shared" si="7"/>
        <v>354.43</v>
      </c>
      <c r="BH6" s="22">
        <f t="shared" si="7"/>
        <v>341.11</v>
      </c>
      <c r="BI6" s="22">
        <f t="shared" si="7"/>
        <v>286.69</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95.31</v>
      </c>
      <c r="BQ6" s="22">
        <f t="shared" ref="BQ6:BY6" si="8">IF(BQ7="",NA(),BQ7)</f>
        <v>97.14</v>
      </c>
      <c r="BR6" s="22">
        <f t="shared" si="8"/>
        <v>97.72</v>
      </c>
      <c r="BS6" s="22">
        <f t="shared" si="8"/>
        <v>100.88</v>
      </c>
      <c r="BT6" s="22">
        <f t="shared" si="8"/>
        <v>89.29</v>
      </c>
      <c r="BU6" s="22">
        <f t="shared" si="8"/>
        <v>84.77</v>
      </c>
      <c r="BV6" s="22">
        <f t="shared" si="8"/>
        <v>87.11</v>
      </c>
      <c r="BW6" s="22">
        <f t="shared" si="8"/>
        <v>82.78</v>
      </c>
      <c r="BX6" s="22">
        <f t="shared" si="8"/>
        <v>84.82</v>
      </c>
      <c r="BY6" s="22">
        <f t="shared" si="8"/>
        <v>82.29</v>
      </c>
      <c r="BZ6" s="21" t="str">
        <f>IF(BZ7="","",IF(BZ7="-","【-】","【"&amp;SUBSTITUTE(TEXT(BZ7,"#,##0.00"),"-","△")&amp;"】"))</f>
        <v>【97.47】</v>
      </c>
      <c r="CA6" s="22">
        <f>IF(CA7="",NA(),CA7)</f>
        <v>136.66</v>
      </c>
      <c r="CB6" s="22">
        <f t="shared" ref="CB6:CJ6" si="9">IF(CB7="",NA(),CB7)</f>
        <v>134.11000000000001</v>
      </c>
      <c r="CC6" s="22">
        <f t="shared" si="9"/>
        <v>133.38</v>
      </c>
      <c r="CD6" s="22">
        <f t="shared" si="9"/>
        <v>129.93</v>
      </c>
      <c r="CE6" s="22">
        <f t="shared" si="9"/>
        <v>146.82</v>
      </c>
      <c r="CF6" s="22">
        <f t="shared" si="9"/>
        <v>227.27</v>
      </c>
      <c r="CG6" s="22">
        <f t="shared" si="9"/>
        <v>223.98</v>
      </c>
      <c r="CH6" s="22">
        <f t="shared" si="9"/>
        <v>225.09</v>
      </c>
      <c r="CI6" s="22">
        <f t="shared" si="9"/>
        <v>224.82</v>
      </c>
      <c r="CJ6" s="22">
        <f t="shared" si="9"/>
        <v>230.85</v>
      </c>
      <c r="CK6" s="21" t="str">
        <f>IF(CK7="","",IF(CK7="-","【-】","【"&amp;SUBSTITUTE(TEXT(CK7,"#,##0.00"),"-","△")&amp;"】"))</f>
        <v>【174.75】</v>
      </c>
      <c r="CL6" s="22">
        <f>IF(CL7="",NA(),CL7)</f>
        <v>50.54</v>
      </c>
      <c r="CM6" s="22">
        <f t="shared" ref="CM6:CU6" si="10">IF(CM7="",NA(),CM7)</f>
        <v>48.19</v>
      </c>
      <c r="CN6" s="22">
        <f t="shared" si="10"/>
        <v>48.22</v>
      </c>
      <c r="CO6" s="22">
        <f t="shared" si="10"/>
        <v>47.69</v>
      </c>
      <c r="CP6" s="22">
        <f t="shared" si="10"/>
        <v>46.49</v>
      </c>
      <c r="CQ6" s="22">
        <f t="shared" si="10"/>
        <v>50.29</v>
      </c>
      <c r="CR6" s="22">
        <f t="shared" si="10"/>
        <v>49.64</v>
      </c>
      <c r="CS6" s="22">
        <f t="shared" si="10"/>
        <v>49.38</v>
      </c>
      <c r="CT6" s="22">
        <f t="shared" si="10"/>
        <v>50.09</v>
      </c>
      <c r="CU6" s="22">
        <f t="shared" si="10"/>
        <v>50.1</v>
      </c>
      <c r="CV6" s="21" t="str">
        <f>IF(CV7="","",IF(CV7="-","【-】","【"&amp;SUBSTITUTE(TEXT(CV7,"#,##0.00"),"-","△")&amp;"】"))</f>
        <v>【59.97】</v>
      </c>
      <c r="CW6" s="22">
        <f>IF(CW7="",NA(),CW7)</f>
        <v>80.790000000000006</v>
      </c>
      <c r="CX6" s="22">
        <f t="shared" ref="CX6:DF6" si="11">IF(CX7="",NA(),CX7)</f>
        <v>82.65</v>
      </c>
      <c r="CY6" s="22">
        <f t="shared" si="11"/>
        <v>82.92</v>
      </c>
      <c r="CZ6" s="22">
        <f t="shared" si="11"/>
        <v>80.099999999999994</v>
      </c>
      <c r="DA6" s="22">
        <f t="shared" si="11"/>
        <v>80.180000000000007</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50.67</v>
      </c>
      <c r="DI6" s="22">
        <f t="shared" ref="DI6:DQ6" si="12">IF(DI7="",NA(),DI7)</f>
        <v>51.3</v>
      </c>
      <c r="DJ6" s="22">
        <f t="shared" si="12"/>
        <v>53.59</v>
      </c>
      <c r="DK6" s="22">
        <f t="shared" si="12"/>
        <v>53.33</v>
      </c>
      <c r="DL6" s="22">
        <f t="shared" si="12"/>
        <v>54.59</v>
      </c>
      <c r="DM6" s="22">
        <f t="shared" si="12"/>
        <v>45.85</v>
      </c>
      <c r="DN6" s="22">
        <f t="shared" si="12"/>
        <v>47.31</v>
      </c>
      <c r="DO6" s="22">
        <f t="shared" si="12"/>
        <v>47.5</v>
      </c>
      <c r="DP6" s="22">
        <f t="shared" si="12"/>
        <v>48.41</v>
      </c>
      <c r="DQ6" s="22">
        <f t="shared" si="12"/>
        <v>50.02</v>
      </c>
      <c r="DR6" s="21" t="str">
        <f>IF(DR7="","",IF(DR7="-","【-】","【"&amp;SUBSTITUTE(TEXT(DR7,"#,##0.00"),"-","△")&amp;"】"))</f>
        <v>【51.51】</v>
      </c>
      <c r="DS6" s="22">
        <f>IF(DS7="",NA(),DS7)</f>
        <v>19.11</v>
      </c>
      <c r="DT6" s="22">
        <f t="shared" ref="DT6:EB6" si="13">IF(DT7="",NA(),DT7)</f>
        <v>20.36</v>
      </c>
      <c r="DU6" s="22">
        <f t="shared" si="13"/>
        <v>21.79</v>
      </c>
      <c r="DV6" s="22">
        <f t="shared" si="13"/>
        <v>22.34</v>
      </c>
      <c r="DW6" s="22">
        <f t="shared" si="13"/>
        <v>22.71</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0.28999999999999998</v>
      </c>
      <c r="EE6" s="22">
        <f t="shared" ref="EE6:EM6" si="14">IF(EE7="",NA(),EE7)</f>
        <v>0.27</v>
      </c>
      <c r="EF6" s="22">
        <f t="shared" si="14"/>
        <v>0.03</v>
      </c>
      <c r="EG6" s="22">
        <f t="shared" si="14"/>
        <v>0.12</v>
      </c>
      <c r="EH6" s="22">
        <f t="shared" si="14"/>
        <v>0.49</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104299</v>
      </c>
      <c r="D7" s="24">
        <v>46</v>
      </c>
      <c r="E7" s="24">
        <v>1</v>
      </c>
      <c r="F7" s="24">
        <v>0</v>
      </c>
      <c r="G7" s="24">
        <v>1</v>
      </c>
      <c r="H7" s="24" t="s">
        <v>93</v>
      </c>
      <c r="I7" s="24" t="s">
        <v>94</v>
      </c>
      <c r="J7" s="24" t="s">
        <v>95</v>
      </c>
      <c r="K7" s="24" t="s">
        <v>96</v>
      </c>
      <c r="L7" s="24" t="s">
        <v>97</v>
      </c>
      <c r="M7" s="24" t="s">
        <v>98</v>
      </c>
      <c r="N7" s="25" t="s">
        <v>99</v>
      </c>
      <c r="O7" s="25">
        <v>81.55</v>
      </c>
      <c r="P7" s="25">
        <v>70.77</v>
      </c>
      <c r="Q7" s="25">
        <v>2750</v>
      </c>
      <c r="R7" s="25">
        <v>12661</v>
      </c>
      <c r="S7" s="25">
        <v>253.91</v>
      </c>
      <c r="T7" s="25">
        <v>49.86</v>
      </c>
      <c r="U7" s="25">
        <v>8862</v>
      </c>
      <c r="V7" s="25">
        <v>9.2899999999999991</v>
      </c>
      <c r="W7" s="25">
        <v>953.93</v>
      </c>
      <c r="X7" s="25">
        <v>113.18</v>
      </c>
      <c r="Y7" s="25">
        <v>114.04</v>
      </c>
      <c r="Z7" s="25">
        <v>113.53</v>
      </c>
      <c r="AA7" s="25">
        <v>114.11</v>
      </c>
      <c r="AB7" s="25">
        <v>108.31</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106.71</v>
      </c>
      <c r="AU7" s="25">
        <v>84.28</v>
      </c>
      <c r="AV7" s="25">
        <v>77.55</v>
      </c>
      <c r="AW7" s="25">
        <v>100.3</v>
      </c>
      <c r="AX7" s="25">
        <v>82.4</v>
      </c>
      <c r="AY7" s="25">
        <v>300.14</v>
      </c>
      <c r="AZ7" s="25">
        <v>301.04000000000002</v>
      </c>
      <c r="BA7" s="25">
        <v>305.08</v>
      </c>
      <c r="BB7" s="25">
        <v>305.33999999999997</v>
      </c>
      <c r="BC7" s="25">
        <v>310.01</v>
      </c>
      <c r="BD7" s="25">
        <v>252.29</v>
      </c>
      <c r="BE7" s="25">
        <v>462.08</v>
      </c>
      <c r="BF7" s="25">
        <v>414.52</v>
      </c>
      <c r="BG7" s="25">
        <v>354.43</v>
      </c>
      <c r="BH7" s="25">
        <v>341.11</v>
      </c>
      <c r="BI7" s="25">
        <v>286.69</v>
      </c>
      <c r="BJ7" s="25">
        <v>566.65</v>
      </c>
      <c r="BK7" s="25">
        <v>551.62</v>
      </c>
      <c r="BL7" s="25">
        <v>585.59</v>
      </c>
      <c r="BM7" s="25">
        <v>561.34</v>
      </c>
      <c r="BN7" s="25">
        <v>538.33000000000004</v>
      </c>
      <c r="BO7" s="25">
        <v>268.07</v>
      </c>
      <c r="BP7" s="25">
        <v>95.31</v>
      </c>
      <c r="BQ7" s="25">
        <v>97.14</v>
      </c>
      <c r="BR7" s="25">
        <v>97.72</v>
      </c>
      <c r="BS7" s="25">
        <v>100.88</v>
      </c>
      <c r="BT7" s="25">
        <v>89.29</v>
      </c>
      <c r="BU7" s="25">
        <v>84.77</v>
      </c>
      <c r="BV7" s="25">
        <v>87.11</v>
      </c>
      <c r="BW7" s="25">
        <v>82.78</v>
      </c>
      <c r="BX7" s="25">
        <v>84.82</v>
      </c>
      <c r="BY7" s="25">
        <v>82.29</v>
      </c>
      <c r="BZ7" s="25">
        <v>97.47</v>
      </c>
      <c r="CA7" s="25">
        <v>136.66</v>
      </c>
      <c r="CB7" s="25">
        <v>134.11000000000001</v>
      </c>
      <c r="CC7" s="25">
        <v>133.38</v>
      </c>
      <c r="CD7" s="25">
        <v>129.93</v>
      </c>
      <c r="CE7" s="25">
        <v>146.82</v>
      </c>
      <c r="CF7" s="25">
        <v>227.27</v>
      </c>
      <c r="CG7" s="25">
        <v>223.98</v>
      </c>
      <c r="CH7" s="25">
        <v>225.09</v>
      </c>
      <c r="CI7" s="25">
        <v>224.82</v>
      </c>
      <c r="CJ7" s="25">
        <v>230.85</v>
      </c>
      <c r="CK7" s="25">
        <v>174.75</v>
      </c>
      <c r="CL7" s="25">
        <v>50.54</v>
      </c>
      <c r="CM7" s="25">
        <v>48.19</v>
      </c>
      <c r="CN7" s="25">
        <v>48.22</v>
      </c>
      <c r="CO7" s="25">
        <v>47.69</v>
      </c>
      <c r="CP7" s="25">
        <v>46.49</v>
      </c>
      <c r="CQ7" s="25">
        <v>50.29</v>
      </c>
      <c r="CR7" s="25">
        <v>49.64</v>
      </c>
      <c r="CS7" s="25">
        <v>49.38</v>
      </c>
      <c r="CT7" s="25">
        <v>50.09</v>
      </c>
      <c r="CU7" s="25">
        <v>50.1</v>
      </c>
      <c r="CV7" s="25">
        <v>59.97</v>
      </c>
      <c r="CW7" s="25">
        <v>80.790000000000006</v>
      </c>
      <c r="CX7" s="25">
        <v>82.65</v>
      </c>
      <c r="CY7" s="25">
        <v>82.92</v>
      </c>
      <c r="CZ7" s="25">
        <v>80.099999999999994</v>
      </c>
      <c r="DA7" s="25">
        <v>80.180000000000007</v>
      </c>
      <c r="DB7" s="25">
        <v>77.73</v>
      </c>
      <c r="DC7" s="25">
        <v>78.09</v>
      </c>
      <c r="DD7" s="25">
        <v>78.010000000000005</v>
      </c>
      <c r="DE7" s="25">
        <v>77.599999999999994</v>
      </c>
      <c r="DF7" s="25">
        <v>77.3</v>
      </c>
      <c r="DG7" s="25">
        <v>89.76</v>
      </c>
      <c r="DH7" s="25">
        <v>50.67</v>
      </c>
      <c r="DI7" s="25">
        <v>51.3</v>
      </c>
      <c r="DJ7" s="25">
        <v>53.59</v>
      </c>
      <c r="DK7" s="25">
        <v>53.33</v>
      </c>
      <c r="DL7" s="25">
        <v>54.59</v>
      </c>
      <c r="DM7" s="25">
        <v>45.85</v>
      </c>
      <c r="DN7" s="25">
        <v>47.31</v>
      </c>
      <c r="DO7" s="25">
        <v>47.5</v>
      </c>
      <c r="DP7" s="25">
        <v>48.41</v>
      </c>
      <c r="DQ7" s="25">
        <v>50.02</v>
      </c>
      <c r="DR7" s="25">
        <v>51.51</v>
      </c>
      <c r="DS7" s="25">
        <v>19.11</v>
      </c>
      <c r="DT7" s="25">
        <v>20.36</v>
      </c>
      <c r="DU7" s="25">
        <v>21.79</v>
      </c>
      <c r="DV7" s="25">
        <v>22.34</v>
      </c>
      <c r="DW7" s="25">
        <v>22.71</v>
      </c>
      <c r="DX7" s="25">
        <v>14.13</v>
      </c>
      <c r="DY7" s="25">
        <v>16.77</v>
      </c>
      <c r="DZ7" s="25">
        <v>17.399999999999999</v>
      </c>
      <c r="EA7" s="25">
        <v>18.64</v>
      </c>
      <c r="EB7" s="25">
        <v>19.510000000000002</v>
      </c>
      <c r="EC7" s="25">
        <v>23.75</v>
      </c>
      <c r="ED7" s="25">
        <v>0.28999999999999998</v>
      </c>
      <c r="EE7" s="25">
        <v>0.27</v>
      </c>
      <c r="EF7" s="25">
        <v>0.03</v>
      </c>
      <c r="EG7" s="25">
        <v>0.12</v>
      </c>
      <c r="EH7" s="25">
        <v>0.49</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2024-01-30T08:26:32Z</cp:lastPrinted>
  <dcterms:created xsi:type="dcterms:W3CDTF">2023-12-05T00:50:54Z</dcterms:created>
  <dcterms:modified xsi:type="dcterms:W3CDTF">2024-01-31T00:24:39Z</dcterms:modified>
  <cp:category/>
</cp:coreProperties>
</file>