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gunmanw-my.sharepoint.com/personal/okumura-ryuya_pref_gunma_lg_jp/Documents/添付ファイル/"/>
    </mc:Choice>
  </mc:AlternateContent>
  <xr:revisionPtr revIDLastSave="1" documentId="13_ncr:1_{A90850B6-645E-401D-BB57-F692E58C872A}" xr6:coauthVersionLast="47" xr6:coauthVersionMax="47" xr10:uidLastSave="{9CDDEED4-54BC-4E2A-A125-12D96539BBE8}"/>
  <workbookProtection workbookAlgorithmName="SHA-512" workbookHashValue="PzcoZAzTOBg+Nju9WQlmpo+3Aq13iOAsFf2LvOLnxndA91piUR122+5C946lPMpyWZVPv01iNQKBUl+sUVjtKg==" workbookSaltValue="3KbcvPYsmetY5PVI4Fq04w=="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Q6" i="5"/>
  <c r="W10" i="4" s="1"/>
  <c r="P6" i="5"/>
  <c r="P10" i="4" s="1"/>
  <c r="O6" i="5"/>
  <c r="I10" i="4" s="1"/>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E86" i="4"/>
  <c r="AT10" i="4"/>
  <c r="AD10" i="4"/>
  <c r="B10"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<sst xmlns="http://schemas.openxmlformats.org/spreadsheetml/2006/main" count="236" uniqueCount="119">
  <si>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</si>
  <si>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</si>
  <si>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</si>
  <si>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</si>
  <si>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</si>
  <si>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</si>
  <si>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</si>
  <si>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</si>
  <si>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</si>
  <si>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</si>
  <si>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</si>
  <si>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</si>
  <si>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</si>
  <si>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</si>
  <si>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</si>
  <si>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</si>
  <si>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</si>
  <si>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</si>
  <si>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</si>
  <si>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</si>
  <si>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</si>
  <si>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</si>
  <si>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</si>
  <si>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</si>
  <si>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</si>
  <si>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</si>
  <si>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</si>
  <si>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</si>
  <si>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</si>
  <si>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</si>
  <si>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</si>
  <si>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</si>
  <si>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</si>
  <si>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</si>
  <si>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</si>
  <si>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</si>
  <si>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</si>
  <si>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</si>
  <si>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</si>
  <si>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</si>
  <si>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</si>
  <si>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</si>
  <si>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</si>
  <si>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</si>
  <si>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</si>
  <si>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</si>
  <si>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</si>
  <si>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</si>
  <si>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</si>
  <si>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</si>
  <si>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</si>
  <si>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</si>
  <si>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</si>
  <si>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</si>
  <si>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</si>
  <si>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</si>
  <si>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</si>
  <si>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</si>
  <si>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</si>
  <si>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</si>
  <si>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</si>
  <si>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</si>
  <si>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</si>
  <si>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</si>
  <si>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</si>
  <si>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</si>
  <si>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</si>
  <si>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</si>
  <si>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</si>
  <si>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</si>
  <si>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</si>
  <si>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</si>
  <si>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</si>
  <si>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</si>
  <si>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</si>
  <si>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</si>
  <si>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</si>
  <si>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</si>
  <si>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</si>
  <si>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</si>
  <si>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</si>
  <si>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</si>
  <si>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</si>
  <si>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</si>
  <si>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</si>
  <si>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</si>
  <si>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</si>
  <si>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</si>
  <si>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</si>
  <si>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</si>
  <si>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</si>
  <si>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</si>
  <si>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</si>
  <si>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</si>
  <si>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</si>
  <si>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</si>
  <si>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</si>
  <si>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</si>
  <si>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中之条町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</si>
  <si>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</si>
  <si>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</si>
  <si>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</si>
  <si>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</si>
  <si>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</si>
  <si>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</si>
  <si>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</si>
  <si>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</si>
  <si>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</si>
  <si>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</si>
  <si>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</si>
  <si>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</si>
  <si>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</si>
  <si>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</si>
  <si>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</si>
  <si>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</si>
  <si>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</si>
  <si>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
　収支は赤字が続いている状況。令和４年度は一般会計からの繰入金が増加した。
④企業債残高対事業規模比率
　令和３年度から減少傾向である。
⑤経費回収率
　横這い傾向にあるが、使用料で回収すべき経費を賄えていない状況
⑥汚水処理原価
　維持管理の効率化を図り原価を抑えている状況
⑦施設利用率
　施設利用率は、横ばい傾向にある。
⑧水洗化率
　水洗便所の整備件数は微増している。
現状・課題のコメント
　汚水処理人口の減少等により使用料の増加は見込まれないので一般会計からの繰入金に依存している状況
　維持管理費等の効率化を図りつつ使用料の改定を視野に入れ経営改善していく必要がある。</t>
    <rPh sb="190" eb="192">
      <t>ビゾウ</t>
    </rPh>
    <phoneticPr fontId="4"/>
  </si>
  <si>
    <t>平成１５年５月に供用を開始し、令和４年度で１９年が経過した。
　令和元年度から幹線管渠のヒューム管について管渠更生を実施している。今後も計画的に管渠更生工事を実施する。</t>
    <phoneticPr fontId="4"/>
  </si>
  <si>
    <t>施設修繕費等に加え老朽管の更新により歳出の増加が見込まれるが、企業債の有効活用、維持管理費等の効率化を図りつつ使用料の改定を視野に入れ経営改善していく必要がある。
　公営企業会計の適用については、令和５年度から適用。</t>
    <rPh sb="105" eb="107">
      <t>テキヨウ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</si>
</sst>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
                  <c:v>0</c:v>
                </c:pt>
                <c:pt idx="1">
                  <c:v>0.18</c:v>
                </c:pt>
                <c:pt idx="2">
                  <c:v>0.16</c:v>
                </c:pt>
                <c:pt idx="3">
                  <c:v>0.12</c:v>
                </c:pt>
                <c:pt idx="4">
                  <c:v>0.13</c:v>
                </c:pt>
              </c:numCache>
            </c:numRef>
          </c:val>
          <c:extLst>
            <c:ext xmlns:c16="http://schemas.microsoft.com/office/drawing/2014/chart" uri="{C3380CC4-5D6E-409C-BE32-E72D297353CC}">
              <c16:uniqueId val="{00000000-02F4-43F6-928B-014A891FF50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c:v>
                </c:pt>
                <c:pt idx="2">
                  <c:v>0.32</c:v>
                </c:pt>
                <c:pt idx="3">
                  <c:v>0.1</c:v>
                </c:pt>
                <c:pt idx="4">
                  <c:v>0.09</c:v>
                </c:pt>
              </c:numCache>
            </c:numRef>
          </c:val>
          <c:smooth val="0"/>
          <c:extLst>
            <c:ext xmlns:c16="http://schemas.microsoft.com/office/drawing/2014/chart" uri="{C3380CC4-5D6E-409C-BE32-E72D297353CC}">
              <c16:uniqueId val="{00000001-02F4-43F6-928B-014A891FF50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69.06</c:v>
                </c:pt>
                <c:pt idx="1">
                  <c:v>70.31</c:v>
                </c:pt>
                <c:pt idx="2">
                  <c:v>69.39</c:v>
                </c:pt>
                <c:pt idx="3">
                  <c:v>69</c:v>
                </c:pt>
                <c:pt idx="4">
                  <c:v>67.69</c:v>
                </c:pt>
              </c:numCache>
            </c:numRef>
          </c:val>
          <c:extLst>
            <c:ext xmlns:c16="http://schemas.microsoft.com/office/drawing/2014/chart" uri="{C3380CC4-5D6E-409C-BE32-E72D297353CC}">
              <c16:uniqueId val="{00000000-DF5E-455D-A1B3-2B3DDBA8A1D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49.68</c:v>
                </c:pt>
                <c:pt idx="1">
                  <c:v>49.27</c:v>
                </c:pt>
                <c:pt idx="2">
                  <c:v>49.47</c:v>
                </c:pt>
                <c:pt idx="3">
                  <c:v>48.19</c:v>
                </c:pt>
                <c:pt idx="4">
                  <c:v>47.32</c:v>
                </c:pt>
              </c:numCache>
            </c:numRef>
          </c:val>
          <c:smooth val="0"/>
          <c:extLst>
            <c:ext xmlns:c16="http://schemas.microsoft.com/office/drawing/2014/chart" uri="{C3380CC4-5D6E-409C-BE32-E72D297353CC}">
              <c16:uniqueId val="{00000001-DF5E-455D-A1B3-2B3DDBA8A1D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88.46</c:v>
                </c:pt>
                <c:pt idx="1">
                  <c:v>88.94</c:v>
                </c:pt>
                <c:pt idx="2">
                  <c:v>89.36</c:v>
                </c:pt>
                <c:pt idx="3">
                  <c:v>90.59</c:v>
                </c:pt>
                <c:pt idx="4">
                  <c:v>90.87</c:v>
                </c:pt>
              </c:numCache>
            </c:numRef>
          </c:val>
          <c:extLst>
            <c:ext xmlns:c16="http://schemas.microsoft.com/office/drawing/2014/chart" uri="{C3380CC4-5D6E-409C-BE32-E72D297353CC}">
              <c16:uniqueId val="{00000000-E7DF-49BA-A2E2-94AA379DFE3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83.35</c:v>
                </c:pt>
                <c:pt idx="1">
                  <c:v>83.16</c:v>
                </c:pt>
                <c:pt idx="2">
                  <c:v>82.06</c:v>
                </c:pt>
                <c:pt idx="3">
                  <c:v>82.26</c:v>
                </c:pt>
                <c:pt idx="4">
                  <c:v>81.33</c:v>
                </c:pt>
              </c:numCache>
            </c:numRef>
          </c:val>
          <c:smooth val="0"/>
          <c:extLst>
            <c:ext xmlns:c16="http://schemas.microsoft.com/office/drawing/2014/chart" uri="{C3380CC4-5D6E-409C-BE32-E72D297353CC}">
              <c16:uniqueId val="{00000001-E7DF-49BA-A2E2-94AA379DFE3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81.069999999999993</c:v>
                </c:pt>
                <c:pt idx="1">
                  <c:v>84.22</c:v>
                </c:pt>
                <c:pt idx="2">
                  <c:v>77.03</c:v>
                </c:pt>
                <c:pt idx="3">
                  <c:v>79.459999999999994</c:v>
                </c:pt>
                <c:pt idx="4">
                  <c:v>82.22</c:v>
                </c:pt>
              </c:numCache>
            </c:numRef>
          </c:val>
          <c:extLst>
            <c:ext xmlns:c16="http://schemas.microsoft.com/office/drawing/2014/chart" uri="{C3380CC4-5D6E-409C-BE32-E72D297353CC}">
              <c16:uniqueId val="{00000000-D0A0-47C4-80FC-CCADB46875C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A0-47C4-80FC-CCADB46875C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6F-4A4C-A89E-1B3D3BD87D5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6F-4A4C-A89E-1B3D3BD87D5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A5-4820-91FE-68CB5CD7A41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A5-4820-91FE-68CB5CD7A41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13-4AFA-873D-86E2D8B130C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13-4AFA-873D-86E2D8B130C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29-4D1B-83D4-545B181B8BF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29-4D1B-83D4-545B181B8BF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654.61</c:v>
                </c:pt>
                <c:pt idx="1">
                  <c:v>669.91</c:v>
                </c:pt>
                <c:pt idx="2">
                  <c:v>677.34</c:v>
                </c:pt>
                <c:pt idx="3">
                  <c:v>533.25</c:v>
                </c:pt>
                <c:pt idx="4">
                  <c:v>456.67</c:v>
                </c:pt>
              </c:numCache>
            </c:numRef>
          </c:val>
          <c:extLst>
            <c:ext xmlns:c16="http://schemas.microsoft.com/office/drawing/2014/chart" uri="{C3380CC4-5D6E-409C-BE32-E72D297353CC}">
              <c16:uniqueId val="{00000000-9B6F-42C7-A443-E367A0981D3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1048.23</c:v>
                </c:pt>
                <c:pt idx="1">
                  <c:v>1130.42</c:v>
                </c:pt>
                <c:pt idx="2">
                  <c:v>1245.0999999999999</c:v>
                </c:pt>
                <c:pt idx="3">
                  <c:v>1108.8</c:v>
                </c:pt>
                <c:pt idx="4">
                  <c:v>1194.56</c:v>
                </c:pt>
              </c:numCache>
            </c:numRef>
          </c:val>
          <c:smooth val="0"/>
          <c:extLst>
            <c:ext xmlns:c16="http://schemas.microsoft.com/office/drawing/2014/chart" uri="{C3380CC4-5D6E-409C-BE32-E72D297353CC}">
              <c16:uniqueId val="{00000001-9B6F-42C7-A443-E367A0981D3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82.76</c:v>
                </c:pt>
                <c:pt idx="1">
                  <c:v>83.67</c:v>
                </c:pt>
                <c:pt idx="2">
                  <c:v>84.2</c:v>
                </c:pt>
                <c:pt idx="3">
                  <c:v>83.65</c:v>
                </c:pt>
                <c:pt idx="4">
                  <c:v>84.46</c:v>
                </c:pt>
              </c:numCache>
            </c:numRef>
          </c:val>
          <c:extLst>
            <c:ext xmlns:c16="http://schemas.microsoft.com/office/drawing/2014/chart" uri="{C3380CC4-5D6E-409C-BE32-E72D297353CC}">
              <c16:uniqueId val="{00000000-D2C0-4CD0-A54B-18400318DF1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78.92</c:v>
                </c:pt>
                <c:pt idx="1">
                  <c:v>74.17</c:v>
                </c:pt>
                <c:pt idx="2">
                  <c:v>79.77</c:v>
                </c:pt>
                <c:pt idx="3">
                  <c:v>79.63</c:v>
                </c:pt>
                <c:pt idx="4">
                  <c:v>76.78</c:v>
                </c:pt>
              </c:numCache>
            </c:numRef>
          </c:val>
          <c:smooth val="0"/>
          <c:extLst>
            <c:ext xmlns:c16="http://schemas.microsoft.com/office/drawing/2014/chart" uri="{C3380CC4-5D6E-409C-BE32-E72D297353CC}">
              <c16:uniqueId val="{00000001-D2C0-4CD0-A54B-18400318DF1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1628-4CF9-BF53-B6D4EAC3A30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220.31</c:v>
                </c:pt>
                <c:pt idx="1">
                  <c:v>230.95</c:v>
                </c:pt>
                <c:pt idx="2">
                  <c:v>214.56</c:v>
                </c:pt>
                <c:pt idx="3">
                  <c:v>213.66</c:v>
                </c:pt>
                <c:pt idx="4">
                  <c:v>224.31</c:v>
                </c:pt>
              </c:numCache>
            </c:numRef>
          </c:val>
          <c:smooth val="0"/>
          <c:extLst>
            <c:ext xmlns:c16="http://schemas.microsoft.com/office/drawing/2014/chart" uri="{C3380CC4-5D6E-409C-BE32-E72D297353CC}">
              <c16:uniqueId val="{00000001-1628-4CF9-BF53-B6D4EAC3A30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群馬県　中之条町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46">
        <f>データ!S6</f>
        <v>14938</v>
      </c>
      <c r="AM8" s="46"/>
      <c r="AN8" s="46"/>
      <c r="AO8" s="46"/>
      <c r="AP8" s="46"/>
      <c r="AQ8" s="46"/>
      <c r="AR8" s="46"/>
      <c r="AS8" s="46"/>
      <c r="AT8" s="45">
        <f>データ!T6</f>
        <v>439.28</v>
      </c>
      <c r="AU8" s="45"/>
      <c r="AV8" s="45"/>
      <c r="AW8" s="45"/>
      <c r="AX8" s="45"/>
      <c r="AY8" s="45"/>
      <c r="AZ8" s="45"/>
      <c r="BA8" s="45"/>
      <c r="BB8" s="45">
        <f>データ!U6</f>
        <v>34.01</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53.76</v>
      </c>
      <c r="Q10" s="45"/>
      <c r="R10" s="45"/>
      <c r="S10" s="45"/>
      <c r="T10" s="45"/>
      <c r="U10" s="45"/>
      <c r="V10" s="45"/>
      <c r="W10" s="45">
        <f>データ!Q6</f>
        <v>93.08</v>
      </c>
      <c r="X10" s="45"/>
      <c r="Y10" s="45"/>
      <c r="Z10" s="45"/>
      <c r="AA10" s="45"/>
      <c r="AB10" s="45"/>
      <c r="AC10" s="45"/>
      <c r="AD10" s="46">
        <f>データ!R6</f>
        <v>2200</v>
      </c>
      <c r="AE10" s="46"/>
      <c r="AF10" s="46"/>
      <c r="AG10" s="46"/>
      <c r="AH10" s="46"/>
      <c r="AI10" s="46"/>
      <c r="AJ10" s="46"/>
      <c r="AK10" s="2"/>
      <c r="AL10" s="46">
        <f>データ!V6</f>
        <v>7934</v>
      </c>
      <c r="AM10" s="46"/>
      <c r="AN10" s="46"/>
      <c r="AO10" s="46"/>
      <c r="AP10" s="46"/>
      <c r="AQ10" s="46"/>
      <c r="AR10" s="46"/>
      <c r="AS10" s="46"/>
      <c r="AT10" s="45">
        <f>データ!W6</f>
        <v>3.91</v>
      </c>
      <c r="AU10" s="45"/>
      <c r="AV10" s="45"/>
      <c r="AW10" s="45"/>
      <c r="AX10" s="45"/>
      <c r="AY10" s="45"/>
      <c r="AZ10" s="45"/>
      <c r="BA10" s="45"/>
      <c r="BB10" s="45">
        <f>データ!X6</f>
        <v>2029.16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44</v>
      </c>
      <c r="N86" s="12" t="s">
        <v>44</v>
      </c>
      <c r="O86" s="12" t="str">
        <f>データ!EO6</f>
        <v>【0.23】</v>
      </c>
    </row>
  </sheetData>
  <sheetProtection algorithmName="SHA-512" hashValue="G2XDJxHk5A5s+XK0LdWGgKq9jIM3jB67Vx4xwbfs2CUtCztB1zRJ45Wbl6tRBorBCtSu101sSFqvGvkzUS4Mew==" saltValue="Yauxf4URbd0CpjtsDdGAA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104213</v>
      </c>
      <c r="D6" s="19">
        <f t="shared" si="3"/>
        <v>47</v>
      </c>
      <c r="E6" s="19">
        <f t="shared" si="3"/>
        <v>17</v>
      </c>
      <c r="F6" s="19">
        <f t="shared" si="3"/>
        <v>1</v>
      </c>
      <c r="G6" s="19">
        <f t="shared" si="3"/>
        <v>0</v>
      </c>
      <c r="H6" s="19" t="str">
        <f t="shared" si="3"/>
        <v>群馬県　中之条町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53.76</v>
      </c>
      <c r="Q6" s="20">
        <f t="shared" si="3"/>
        <v>93.08</v>
      </c>
      <c r="R6" s="20">
        <f t="shared" si="3"/>
        <v>2200</v>
      </c>
      <c r="S6" s="20">
        <f t="shared" si="3"/>
        <v>14938</v>
      </c>
      <c r="T6" s="20">
        <f t="shared" si="3"/>
        <v>439.28</v>
      </c>
      <c r="U6" s="20">
        <f t="shared" si="3"/>
        <v>34.01</v>
      </c>
      <c r="V6" s="20">
        <f t="shared" si="3"/>
        <v>7934</v>
      </c>
      <c r="W6" s="20">
        <f t="shared" si="3"/>
        <v>3.91</v>
      </c>
      <c r="X6" s="20">
        <f t="shared" si="3"/>
        <v>2029.16</v>
      </c>
      <c r="Y6" s="21">
        <f>IF(Y7="",NA(),Y7)</f>
        <v>81.069999999999993</v>
      </c>
      <c r="Z6" s="21">
        <f t="shared" ref="Z6:AH6" si="4">IF(Z7="",NA(),Z7)</f>
        <v>84.22</v>
      </c>
      <c r="AA6" s="21">
        <f t="shared" si="4"/>
        <v>77.03</v>
      </c>
      <c r="AB6" s="21">
        <f t="shared" si="4"/>
        <v>79.459999999999994</v>
      </c>
      <c r="AC6" s="21">
        <f t="shared" si="4"/>
        <v>82.22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654.61</v>
      </c>
      <c r="BG6" s="21">
        <f t="shared" ref="BG6:BO6" si="7">IF(BG7="",NA(),BG7)</f>
        <v>669.91</v>
      </c>
      <c r="BH6" s="21">
        <f t="shared" si="7"/>
        <v>677.34</v>
      </c>
      <c r="BI6" s="21">
        <f t="shared" si="7"/>
        <v>533.25</v>
      </c>
      <c r="BJ6" s="21">
        <f t="shared" si="7"/>
        <v>456.67</v>
      </c>
      <c r="BK6" s="21">
        <f t="shared" si="7"/>
        <v>1048.23</v>
      </c>
      <c r="BL6" s="21">
        <f t="shared" si="7"/>
        <v>1130.42</v>
      </c>
      <c r="BM6" s="21">
        <f t="shared" si="7"/>
        <v>1245.0999999999999</v>
      </c>
      <c r="BN6" s="21">
        <f t="shared" si="7"/>
        <v>1108.8</v>
      </c>
      <c r="BO6" s="21">
        <f t="shared" si="7"/>
        <v>1194.56</v>
      </c>
      <c r="BP6" s="20" t="str">
        <f>IF(BP7="","",IF(BP7="-","【-】","【"&amp;SUBSTITUTE(TEXT(BP7,"#,##0.00"),"-","△")&amp;"】"))</f>
        <v>【652.82】</v>
      </c>
      <c r="BQ6" s="21">
        <f>IF(BQ7="",NA(),BQ7)</f>
        <v>82.76</v>
      </c>
      <c r="BR6" s="21">
        <f t="shared" ref="BR6:BZ6" si="8">IF(BR7="",NA(),BR7)</f>
        <v>83.67</v>
      </c>
      <c r="BS6" s="21">
        <f t="shared" si="8"/>
        <v>84.2</v>
      </c>
      <c r="BT6" s="21">
        <f t="shared" si="8"/>
        <v>83.65</v>
      </c>
      <c r="BU6" s="21">
        <f t="shared" si="8"/>
        <v>84.46</v>
      </c>
      <c r="BV6" s="21">
        <f t="shared" si="8"/>
        <v>78.92</v>
      </c>
      <c r="BW6" s="21">
        <f t="shared" si="8"/>
        <v>74.17</v>
      </c>
      <c r="BX6" s="21">
        <f t="shared" si="8"/>
        <v>79.77</v>
      </c>
      <c r="BY6" s="21">
        <f t="shared" si="8"/>
        <v>79.63</v>
      </c>
      <c r="BZ6" s="21">
        <f t="shared" si="8"/>
        <v>76.78</v>
      </c>
      <c r="CA6" s="20" t="str">
        <f>IF(CA7="","",IF(CA7="-","【-】","【"&amp;SUBSTITUTE(TEXT(CA7,"#,##0.00"),"-","△")&amp;"】"))</f>
        <v>【97.61】</v>
      </c>
      <c r="CB6" s="21">
        <f>IF(CB7="",NA(),CB7)</f>
        <v>150</v>
      </c>
      <c r="CC6" s="21">
        <f t="shared" ref="CC6:CK6" si="9">IF(CC7="",NA(),CC7)</f>
        <v>150</v>
      </c>
      <c r="CD6" s="21">
        <f t="shared" si="9"/>
        <v>150</v>
      </c>
      <c r="CE6" s="21">
        <f t="shared" si="9"/>
        <v>150</v>
      </c>
      <c r="CF6" s="21">
        <f t="shared" si="9"/>
        <v>150</v>
      </c>
      <c r="CG6" s="21">
        <f t="shared" si="9"/>
        <v>220.31</v>
      </c>
      <c r="CH6" s="21">
        <f t="shared" si="9"/>
        <v>230.95</v>
      </c>
      <c r="CI6" s="21">
        <f t="shared" si="9"/>
        <v>214.56</v>
      </c>
      <c r="CJ6" s="21">
        <f t="shared" si="9"/>
        <v>213.66</v>
      </c>
      <c r="CK6" s="21">
        <f t="shared" si="9"/>
        <v>224.31</v>
      </c>
      <c r="CL6" s="20" t="str">
        <f>IF(CL7="","",IF(CL7="-","【-】","【"&amp;SUBSTITUTE(TEXT(CL7,"#,##0.00"),"-","△")&amp;"】"))</f>
        <v>【138.29】</v>
      </c>
      <c r="CM6" s="21">
        <f>IF(CM7="",NA(),CM7)</f>
        <v>69.06</v>
      </c>
      <c r="CN6" s="21">
        <f t="shared" ref="CN6:CV6" si="10">IF(CN7="",NA(),CN7)</f>
        <v>70.31</v>
      </c>
      <c r="CO6" s="21">
        <f t="shared" si="10"/>
        <v>69.39</v>
      </c>
      <c r="CP6" s="21">
        <f t="shared" si="10"/>
        <v>69</v>
      </c>
      <c r="CQ6" s="21">
        <f t="shared" si="10"/>
        <v>67.69</v>
      </c>
      <c r="CR6" s="21">
        <f t="shared" si="10"/>
        <v>49.68</v>
      </c>
      <c r="CS6" s="21">
        <f t="shared" si="10"/>
        <v>49.27</v>
      </c>
      <c r="CT6" s="21">
        <f t="shared" si="10"/>
        <v>49.47</v>
      </c>
      <c r="CU6" s="21">
        <f t="shared" si="10"/>
        <v>48.19</v>
      </c>
      <c r="CV6" s="21">
        <f t="shared" si="10"/>
        <v>47.32</v>
      </c>
      <c r="CW6" s="20" t="str">
        <f>IF(CW7="","",IF(CW7="-","【-】","【"&amp;SUBSTITUTE(TEXT(CW7,"#,##0.00"),"-","△")&amp;"】"))</f>
        <v>【59.10】</v>
      </c>
      <c r="CX6" s="21">
        <f>IF(CX7="",NA(),CX7)</f>
        <v>88.46</v>
      </c>
      <c r="CY6" s="21">
        <f t="shared" ref="CY6:DG6" si="11">IF(CY7="",NA(),CY7)</f>
        <v>88.94</v>
      </c>
      <c r="CZ6" s="21">
        <f t="shared" si="11"/>
        <v>89.36</v>
      </c>
      <c r="DA6" s="21">
        <f t="shared" si="11"/>
        <v>90.59</v>
      </c>
      <c r="DB6" s="21">
        <f t="shared" si="11"/>
        <v>90.87</v>
      </c>
      <c r="DC6" s="21">
        <f t="shared" si="11"/>
        <v>83.35</v>
      </c>
      <c r="DD6" s="21">
        <f t="shared" si="11"/>
        <v>83.16</v>
      </c>
      <c r="DE6" s="21">
        <f t="shared" si="11"/>
        <v>82.06</v>
      </c>
      <c r="DF6" s="21">
        <f t="shared" si="11"/>
        <v>82.26</v>
      </c>
      <c r="DG6" s="21">
        <f t="shared" si="11"/>
        <v>81.33</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1">
        <f t="shared" ref="EF6:EN6" si="14">IF(EF7="",NA(),EF7)</f>
        <v>0.18</v>
      </c>
      <c r="EG6" s="21">
        <f t="shared" si="14"/>
        <v>0.16</v>
      </c>
      <c r="EH6" s="21">
        <f t="shared" si="14"/>
        <v>0.12</v>
      </c>
      <c r="EI6" s="21">
        <f t="shared" si="14"/>
        <v>0.13</v>
      </c>
      <c r="EJ6" s="21">
        <f t="shared" si="14"/>
        <v>0.12</v>
      </c>
      <c r="EK6" s="21">
        <f t="shared" si="14"/>
        <v>0.1</v>
      </c>
      <c r="EL6" s="21">
        <f t="shared" si="14"/>
        <v>0.32</v>
      </c>
      <c r="EM6" s="21">
        <f t="shared" si="14"/>
        <v>0.1</v>
      </c>
      <c r="EN6" s="21">
        <f t="shared" si="14"/>
        <v>0.09</v>
      </c>
      <c r="EO6" s="20" t="str">
        <f>IF(EO7="","",IF(EO7="-","【-】","【"&amp;SUBSTITUTE(TEXT(EO7,"#,##0.00"),"-","△")&amp;"】"))</f>
        <v>【0.23】</v>
      </c>
    </row>
    <row r="7" spans="1:145" s="22" customFormat="1" x14ac:dyDescent="0.2">
      <c r="A7" s="14"/>
      <c r="B7" s="23">
        <v>2022</v>
      </c>
      <c r="C7" s="23">
        <v>104213</v>
      </c>
      <c r="D7" s="23">
        <v>47</v>
      </c>
      <c r="E7" s="23">
        <v>17</v>
      </c>
      <c r="F7" s="23">
        <v>1</v>
      </c>
      <c r="G7" s="23">
        <v>0</v>
      </c>
      <c r="H7" s="23" t="s">
        <v>98</v>
      </c>
      <c r="I7" s="23" t="s">
        <v>99</v>
      </c>
      <c r="J7" s="23" t="s">
        <v>100</v>
      </c>
      <c r="K7" s="23" t="s">
        <v>101</v>
      </c>
      <c r="L7" s="23" t="s">
        <v>102</v>
      </c>
      <c r="M7" s="23" t="s">
        <v>103</v>
      </c>
      <c r="N7" s="24" t="s">
        <v>104</v>
      </c>
      <c r="O7" s="24" t="s">
        <v>105</v>
      </c>
      <c r="P7" s="24">
        <v>53.76</v>
      </c>
      <c r="Q7" s="24">
        <v>93.08</v>
      </c>
      <c r="R7" s="24">
        <v>2200</v>
      </c>
      <c r="S7" s="24">
        <v>14938</v>
      </c>
      <c r="T7" s="24">
        <v>439.28</v>
      </c>
      <c r="U7" s="24">
        <v>34.01</v>
      </c>
      <c r="V7" s="24">
        <v>7934</v>
      </c>
      <c r="W7" s="24">
        <v>3.91</v>
      </c>
      <c r="X7" s="24">
        <v>2029.16</v>
      </c>
      <c r="Y7" s="24">
        <v>81.069999999999993</v>
      </c>
      <c r="Z7" s="24">
        <v>84.22</v>
      </c>
      <c r="AA7" s="24">
        <v>77.03</v>
      </c>
      <c r="AB7" s="24">
        <v>79.459999999999994</v>
      </c>
      <c r="AC7" s="24">
        <v>82.22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654.61</v>
      </c>
      <c r="BG7" s="24">
        <v>669.91</v>
      </c>
      <c r="BH7" s="24">
        <v>677.34</v>
      </c>
      <c r="BI7" s="24">
        <v>533.25</v>
      </c>
      <c r="BJ7" s="24">
        <v>456.67</v>
      </c>
      <c r="BK7" s="24">
        <v>1048.23</v>
      </c>
      <c r="BL7" s="24">
        <v>1130.42</v>
      </c>
      <c r="BM7" s="24">
        <v>1245.0999999999999</v>
      </c>
      <c r="BN7" s="24">
        <v>1108.8</v>
      </c>
      <c r="BO7" s="24">
        <v>1194.56</v>
      </c>
      <c r="BP7" s="24">
        <v>652.82000000000005</v>
      </c>
      <c r="BQ7" s="24">
        <v>82.76</v>
      </c>
      <c r="BR7" s="24">
        <v>83.67</v>
      </c>
      <c r="BS7" s="24">
        <v>84.2</v>
      </c>
      <c r="BT7" s="24">
        <v>83.65</v>
      </c>
      <c r="BU7" s="24">
        <v>84.46</v>
      </c>
      <c r="BV7" s="24">
        <v>78.92</v>
      </c>
      <c r="BW7" s="24">
        <v>74.17</v>
      </c>
      <c r="BX7" s="24">
        <v>79.77</v>
      </c>
      <c r="BY7" s="24">
        <v>79.63</v>
      </c>
      <c r="BZ7" s="24">
        <v>76.78</v>
      </c>
      <c r="CA7" s="24">
        <v>97.61</v>
      </c>
      <c r="CB7" s="24">
        <v>150</v>
      </c>
      <c r="CC7" s="24">
        <v>150</v>
      </c>
      <c r="CD7" s="24">
        <v>150</v>
      </c>
      <c r="CE7" s="24">
        <v>150</v>
      </c>
      <c r="CF7" s="24">
        <v>150</v>
      </c>
      <c r="CG7" s="24">
        <v>220.31</v>
      </c>
      <c r="CH7" s="24">
        <v>230.95</v>
      </c>
      <c r="CI7" s="24">
        <v>214.56</v>
      </c>
      <c r="CJ7" s="24">
        <v>213.66</v>
      </c>
      <c r="CK7" s="24">
        <v>224.31</v>
      </c>
      <c r="CL7" s="24">
        <v>138.29</v>
      </c>
      <c r="CM7" s="24">
        <v>69.06</v>
      </c>
      <c r="CN7" s="24">
        <v>70.31</v>
      </c>
      <c r="CO7" s="24">
        <v>69.39</v>
      </c>
      <c r="CP7" s="24">
        <v>69</v>
      </c>
      <c r="CQ7" s="24">
        <v>67.69</v>
      </c>
      <c r="CR7" s="24">
        <v>49.68</v>
      </c>
      <c r="CS7" s="24">
        <v>49.27</v>
      </c>
      <c r="CT7" s="24">
        <v>49.47</v>
      </c>
      <c r="CU7" s="24">
        <v>48.19</v>
      </c>
      <c r="CV7" s="24">
        <v>47.32</v>
      </c>
      <c r="CW7" s="24">
        <v>59.1</v>
      </c>
      <c r="CX7" s="24">
        <v>88.46</v>
      </c>
      <c r="CY7" s="24">
        <v>88.94</v>
      </c>
      <c r="CZ7" s="24">
        <v>89.36</v>
      </c>
      <c r="DA7" s="24">
        <v>90.59</v>
      </c>
      <c r="DB7" s="24">
        <v>90.87</v>
      </c>
      <c r="DC7" s="24">
        <v>83.35</v>
      </c>
      <c r="DD7" s="24">
        <v>83.16</v>
      </c>
      <c r="DE7" s="24">
        <v>82.06</v>
      </c>
      <c r="DF7" s="24">
        <v>82.26</v>
      </c>
      <c r="DG7" s="24">
        <v>81.33</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0.18</v>
      </c>
      <c r="EG7" s="24">
        <v>0.16</v>
      </c>
      <c r="EH7" s="24">
        <v>0.12</v>
      </c>
      <c r="EI7" s="24">
        <v>0.13</v>
      </c>
      <c r="EJ7" s="24">
        <v>0.12</v>
      </c>
      <c r="EK7" s="24">
        <v>0.1</v>
      </c>
      <c r="EL7" s="24">
        <v>0.32</v>
      </c>
      <c r="EM7" s="24">
        <v>0.1</v>
      </c>
      <c r="EN7" s="24">
        <v>0.09</v>
      </c>
      <c r="EO7" s="24">
        <v>0.23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2023-12-12T02:46:45Z</dcterms:created>
  <dcterms:modified xsi:type="dcterms:W3CDTF">2024-02-08T02:17:34Z</dcterms:modified>
  <cp:category/>
</cp:coreProperties>
</file>