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20190509-6-40\Downloads\【R5市町村課】\【経営比較分析】\【経営比較分析表】2022_104248_47_010\【経営比較分析表】2022_104248_47_010\"/>
    </mc:Choice>
  </mc:AlternateContent>
  <xr:revisionPtr revIDLastSave="0" documentId="13_ncr:1_{940B9A89-713E-49E8-B8CC-3F3E7A7547E9}" xr6:coauthVersionLast="36" xr6:coauthVersionMax="36" xr10:uidLastSave="{00000000-0000-0000-0000-000000000000}"/>
  <workbookProtection workbookAlgorithmName="SHA-512" workbookHashValue="U6J+Hx3bHXSWif0qcsVWKq9CooMUutpVlB3yPCWw/lUxB412O93J8ux3NFgRPk8JtQyiqX7dVxyi+NvDAjewEA==" workbookSaltValue="+8jfQ7BLxu6PRZce8gQ6Ow==" workbookSpinCount="100000" lockStructure="1"/>
  <bookViews>
    <workbookView xWindow="0" yWindow="0" windowWidth="20490" windowHeight="7545" xr2:uid="{00000000-000D-0000-FFFF-FFFF00000000}"/>
  </bookViews>
  <sheets>
    <sheet name="法非適用_水道事業" sheetId="4" r:id="rId1"/>
    <sheet name="データ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P6" i="5"/>
  <c r="O6" i="5"/>
  <c r="N6" i="5"/>
  <c r="B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BB10" i="4"/>
  <c r="AT10" i="4"/>
  <c r="AL10" i="4"/>
  <c r="W10" i="4"/>
  <c r="P10" i="4"/>
  <c r="I10" i="4"/>
  <c r="BB8" i="4"/>
  <c r="AD8" i="4"/>
  <c r="W8" i="4"/>
  <c r="P8" i="4"/>
  <c r="B6" i="4"/>
</calcChain>
</file>

<file path=xl/sharedStrings.xml><?xml version="1.0" encoding="utf-8"?>
<sst xmlns="http://schemas.openxmlformats.org/spreadsheetml/2006/main" count="233" uniqueCount="117">
  <si>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</si>
  <si>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</si>
  <si>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</si>
  <si>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</si>
  <si>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</si>
  <si>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</si>
  <si>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</si>
  <si>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</si>
  <si>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</si>
  <si>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</si>
  <si>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</si>
  <si>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</si>
  <si>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</si>
  <si>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</si>
  <si>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</si>
  <si>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</si>
  <si>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</si>
  <si>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</si>
  <si>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</si>
  <si>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</si>
  <si>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</si>
  <si>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</si>
  <si>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</si>
  <si>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</si>
  <si>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</si>
  <si>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</si>
  <si>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</si>
  <si>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</si>
  <si>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</si>
  <si>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</si>
  <si>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</si>
  <si>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</si>
  <si>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</si>
  <si>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</si>
  <si>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</si>
  <si>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</si>
  <si>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</si>
  <si>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</si>
  <si>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</si>
  <si>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</si>
  <si>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</si>
  <si>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</si>
  <si>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</si>
  <si>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</si>
  <si>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</si>
  <si>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</si>
  <si>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</si>
  <si>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</si>
  <si>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</si>
  <si>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</si>
  <si>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</si>
  <si>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</si>
  <si>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</si>
  <si>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</si>
  <si>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</si>
  <si>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</si>
  <si>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</si>
  <si>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</si>
  <si>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</si>
  <si>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</si>
  <si>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</si>
  <si>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</si>
  <si>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</si>
  <si>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</si>
  <si>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</si>
  <si>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</si>
  <si>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</si>
  <si>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</si>
  <si>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</si>
  <si>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</si>
  <si>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</si>
  <si>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</si>
  <si>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</si>
  <si>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</si>
  <si>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</si>
  <si>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</si>
  <si>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</si>
  <si>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</si>
  <si>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</si>
  <si>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</si>
  <si>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</si>
  <si>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</si>
  <si>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</si>
  <si>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</si>
  <si>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</si>
  <si>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</si>
  <si>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</si>
  <si>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</si>
  <si>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</si>
  <si>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</si>
  <si>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</si>
  <si>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</si>
  <si>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</si>
  <si>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</si>
  <si>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</si>
  <si>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長野原町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</si>
  <si>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</si>
  <si>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</si>
  <si>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</si>
  <si>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</si>
  <si>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</si>
  <si>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</si>
  <si>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</si>
  <si>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</si>
  <si>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</si>
  <si>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</si>
  <si>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</si>
  <si>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</si>
  <si>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</si>
  <si>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</si>
  <si>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</si>
  <si>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</si>
  <si>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</si>
  <si>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</si>
  <si>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老朽化の現状については、法非適用事業のため、固定資産台帳が整備されておらず、法定耐用年数以上の管路がどれだけあるのか不明です。ただし、八ッ場ダム建設における生活再建事業により、移転地区へ給配水する管路や水道施設が整備され、比較的新しい施設が多い状況となっております。上記以外の地区では、古い管路も多く、策定した経営戦略を基に計画的な管路・施設更新を行えるように準備して行きたいと考えております。</t>
    <phoneticPr fontId="4"/>
  </si>
  <si>
    <t>この事業については、企業債残高が類似団体平均以下ですが、今後も償還期間が続くため、財政的に厳しい状況が続きます。また来年度からは法適用移行となり、他の簡易水道事業と同様に企業会計にて経営することになります。策定した経営戦略を基に持続可能な経営と計画的な施設・管路の更新、水道料金の適正化、料金水準の見直し等、新たな課題が明らかになってきておりますが、健全経営が継続できるように今後も努めて行きたいと考えます。</t>
    <rPh sb="58" eb="60">
      <t>ライネン</t>
    </rPh>
    <phoneticPr fontId="4"/>
  </si>
  <si>
    <t>法非適用簡易水道事業の経営の健全性については、①収益的収支比率で100％以下が続いているため、料金収入以上に支出している状況が続いています。④の企業債残高は類似団体平均以下となっていますが、今後も償還期間が続くため、財政的に厳しい状況が続きます。効率性については⑦施設利用率が類似団体平均を超えており、⑥給水原価については、類似団体平均の４割程度のため、効率性の高い水道事業と言えますが、⑤料金回収率や⑧有収率は平均を下回っています。⑦施設利用率は100％超過が続いていたため、配水設備・配水能力を見直しながら、今よりも配水流量にゆとりが出るようにしたいと考えております。</t>
    <rPh sb="256" eb="257">
      <t>イマ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</si>
</sst>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2.62</c:v>
                </c:pt>
                <c:pt idx="1">
                  <c:v>0</c:v>
                </c:pt>
                <c:pt idx="2" formatCode="#,##0.00;&quot;△&quot;#,##0.00;&quot;-&quot;">
                  <c:v>6.69</c:v>
                </c:pt>
                <c:pt idx="3" formatCode="#,##0.00;&quot;△&quot;#,##0.00;&quot;-&quot;">
                  <c:v>0.14000000000000001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C-4ECB-8E0A-160C3ADD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0.71</c:v>
                </c:pt>
                <c:pt idx="2">
                  <c:v>0.72</c:v>
                </c:pt>
                <c:pt idx="3">
                  <c:v>0.71</c:v>
                </c:pt>
                <c:pt idx="4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C-4ECB-8E0A-160C3ADD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117.18</c:v>
                </c:pt>
                <c:pt idx="1">
                  <c:v>108.36</c:v>
                </c:pt>
                <c:pt idx="2">
                  <c:v>101.33</c:v>
                </c:pt>
                <c:pt idx="3">
                  <c:v>100.73</c:v>
                </c:pt>
                <c:pt idx="4">
                  <c:v>95.96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B-495E-A8AA-6819640A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56.76</c:v>
                </c:pt>
                <c:pt idx="1">
                  <c:v>56.04</c:v>
                </c:pt>
                <c:pt idx="2">
                  <c:v>58.52</c:v>
                </c:pt>
                <c:pt idx="3">
                  <c:v>58.88</c:v>
                </c:pt>
                <c:pt idx="4">
                  <c:v>58.16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B-495E-A8AA-6819640A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64.290000000000006</c:v>
                </c:pt>
                <c:pt idx="1">
                  <c:v>64.290000000000006</c:v>
                </c:pt>
                <c:pt idx="2">
                  <c:v>68.17</c:v>
                </c:pt>
                <c:pt idx="3">
                  <c:v>67.760000000000005</c:v>
                </c:pt>
                <c:pt idx="4">
                  <c:v>69.290000000000006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86A-8D83-9921D022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73.069999999999993</c:v>
                </c:pt>
                <c:pt idx="1">
                  <c:v>72.78</c:v>
                </c:pt>
                <c:pt idx="2">
                  <c:v>71.33</c:v>
                </c:pt>
                <c:pt idx="3">
                  <c:v>71.150000000000006</c:v>
                </c:pt>
                <c:pt idx="4">
                  <c:v>70.34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0-486A-8D83-9921D022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85.84</c:v>
                </c:pt>
                <c:pt idx="1">
                  <c:v>94.89</c:v>
                </c:pt>
                <c:pt idx="2">
                  <c:v>78.709999999999994</c:v>
                </c:pt>
                <c:pt idx="3">
                  <c:v>83.85</c:v>
                </c:pt>
                <c:pt idx="4">
                  <c:v>62.69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0DE-86C6-B9132F6D5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77.91</c:v>
                </c:pt>
                <c:pt idx="1">
                  <c:v>79.099999999999994</c:v>
                </c:pt>
                <c:pt idx="2">
                  <c:v>79.33</c:v>
                </c:pt>
                <c:pt idx="3">
                  <c:v>73.540000000000006</c:v>
                </c:pt>
                <c:pt idx="4">
                  <c:v>75.44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C-40DE-86C6-B9132F6D5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4-45E7-949F-01C56411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4-45E7-949F-01C56411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2-46DC-9BF3-DE0A72D2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2-46DC-9BF3-DE0A72D2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C-43B5-A3E7-8A2DAAD8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C-43B5-A3E7-8A2DAAD8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B-4190-BF97-D8D273FB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B-4190-BF97-D8D273FB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977.5</c:v>
                </c:pt>
                <c:pt idx="1">
                  <c:v>977</c:v>
                </c:pt>
                <c:pt idx="2">
                  <c:v>903.84</c:v>
                </c:pt>
                <c:pt idx="3">
                  <c:v>834.46</c:v>
                </c:pt>
                <c:pt idx="4">
                  <c:v>785.95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F-45E5-96D2-B94AFD6F2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1007.7</c:v>
                </c:pt>
                <c:pt idx="1">
                  <c:v>1018.52</c:v>
                </c:pt>
                <c:pt idx="2">
                  <c:v>949.61</c:v>
                </c:pt>
                <c:pt idx="3">
                  <c:v>918.84</c:v>
                </c:pt>
                <c:pt idx="4">
                  <c:v>955.49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F-45E5-96D2-B94AFD6F2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54.88</c:v>
                </c:pt>
                <c:pt idx="1">
                  <c:v>53.22</c:v>
                </c:pt>
                <c:pt idx="2">
                  <c:v>48.98</c:v>
                </c:pt>
                <c:pt idx="3">
                  <c:v>51.8</c:v>
                </c:pt>
                <c:pt idx="4">
                  <c:v>47.23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0-4A66-988F-B869F869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59.22</c:v>
                </c:pt>
                <c:pt idx="1">
                  <c:v>58.79</c:v>
                </c:pt>
                <c:pt idx="2">
                  <c:v>58.41</c:v>
                </c:pt>
                <c:pt idx="3">
                  <c:v>58.27</c:v>
                </c:pt>
                <c:pt idx="4">
                  <c:v>55.15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0-4A66-988F-B869F869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124.76</c:v>
                </c:pt>
                <c:pt idx="1">
                  <c:v>129.09</c:v>
                </c:pt>
                <c:pt idx="2">
                  <c:v>141.6</c:v>
                </c:pt>
                <c:pt idx="3">
                  <c:v>134.35</c:v>
                </c:pt>
                <c:pt idx="4">
                  <c:v>145.53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B-43C1-8AA9-9BD2B5F4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292.89999999999998</c:v>
                </c:pt>
                <c:pt idx="1">
                  <c:v>298.25</c:v>
                </c:pt>
                <c:pt idx="2">
                  <c:v>303.27999999999997</c:v>
                </c:pt>
                <c:pt idx="3">
                  <c:v>303.81</c:v>
                </c:pt>
                <c:pt idx="4">
                  <c:v>310.26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B-43C1-8AA9-9BD2B5F4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8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群馬県　長野原町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15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D3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5326</v>
      </c>
      <c r="AM8" s="37"/>
      <c r="AN8" s="37"/>
      <c r="AO8" s="37"/>
      <c r="AP8" s="37"/>
      <c r="AQ8" s="37"/>
      <c r="AR8" s="37"/>
      <c r="AS8" s="37"/>
      <c r="AT8" s="38">
        <f>データ!$S$6</f>
        <v>133.85</v>
      </c>
      <c r="AU8" s="38"/>
      <c r="AV8" s="38"/>
      <c r="AW8" s="38"/>
      <c r="AX8" s="38"/>
      <c r="AY8" s="38"/>
      <c r="AZ8" s="38"/>
      <c r="BA8" s="38"/>
      <c r="BB8" s="38">
        <f>データ!$T$6</f>
        <v>39.79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52.08</v>
      </c>
      <c r="Q10" s="38"/>
      <c r="R10" s="38"/>
      <c r="S10" s="38"/>
      <c r="T10" s="38"/>
      <c r="U10" s="38"/>
      <c r="V10" s="38"/>
      <c r="W10" s="37">
        <f>データ!$Q$6</f>
        <v>1320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2745</v>
      </c>
      <c r="AM10" s="37"/>
      <c r="AN10" s="37"/>
      <c r="AO10" s="37"/>
      <c r="AP10" s="37"/>
      <c r="AQ10" s="37"/>
      <c r="AR10" s="37"/>
      <c r="AS10" s="37"/>
      <c r="AT10" s="38">
        <f>データ!$V$6</f>
        <v>6.45</v>
      </c>
      <c r="AU10" s="38"/>
      <c r="AV10" s="38"/>
      <c r="AW10" s="38"/>
      <c r="AX10" s="38"/>
      <c r="AY10" s="38"/>
      <c r="AZ10" s="38"/>
      <c r="BA10" s="38"/>
      <c r="BB10" s="38">
        <f>データ!$W$6</f>
        <v>425.58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41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41</v>
      </c>
      <c r="N85" s="13" t="s">
        <v>41</v>
      </c>
      <c r="O85" s="13" t="str">
        <f>データ!EN6</f>
        <v>【0.52】</v>
      </c>
    </row>
  </sheetData>
  <sheetProtection algorithmName="SHA-512" hashValue="B9e/LhHWAx+8WAVvxuei4Lb125CvtenUWiKoAiiRX5mRv5opl9TKpSMT/GuwowDUuda1+fkTNaOJZiBqp53xZw==" saltValue="2W/gu/QguFKUHMRMqcWfB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2" t="s">
        <v>51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52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53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54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56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57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58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59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60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61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62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63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64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65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66</v>
      </c>
      <c r="B5" s="18"/>
      <c r="C5" s="18"/>
      <c r="D5" s="18"/>
      <c r="E5" s="18"/>
      <c r="F5" s="18"/>
      <c r="G5" s="18"/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85</v>
      </c>
      <c r="AA5" s="19" t="s">
        <v>86</v>
      </c>
      <c r="AB5" s="19" t="s">
        <v>87</v>
      </c>
      <c r="AC5" s="19" t="s">
        <v>88</v>
      </c>
      <c r="AD5" s="19" t="s">
        <v>89</v>
      </c>
      <c r="AE5" s="19" t="s">
        <v>90</v>
      </c>
      <c r="AF5" s="19" t="s">
        <v>91</v>
      </c>
      <c r="AG5" s="19" t="s">
        <v>92</v>
      </c>
      <c r="AH5" s="19" t="s">
        <v>29</v>
      </c>
      <c r="AI5" s="19" t="s">
        <v>83</v>
      </c>
      <c r="AJ5" s="19" t="s">
        <v>84</v>
      </c>
      <c r="AK5" s="19" t="s">
        <v>85</v>
      </c>
      <c r="AL5" s="19" t="s">
        <v>86</v>
      </c>
      <c r="AM5" s="19" t="s">
        <v>87</v>
      </c>
      <c r="AN5" s="19" t="s">
        <v>88</v>
      </c>
      <c r="AO5" s="19" t="s">
        <v>89</v>
      </c>
      <c r="AP5" s="19" t="s">
        <v>90</v>
      </c>
      <c r="AQ5" s="19" t="s">
        <v>91</v>
      </c>
      <c r="AR5" s="19" t="s">
        <v>92</v>
      </c>
      <c r="AS5" s="19" t="s">
        <v>93</v>
      </c>
      <c r="AT5" s="19" t="s">
        <v>83</v>
      </c>
      <c r="AU5" s="19" t="s">
        <v>84</v>
      </c>
      <c r="AV5" s="19" t="s">
        <v>85</v>
      </c>
      <c r="AW5" s="19" t="s">
        <v>86</v>
      </c>
      <c r="AX5" s="19" t="s">
        <v>87</v>
      </c>
      <c r="AY5" s="19" t="s">
        <v>88</v>
      </c>
      <c r="AZ5" s="19" t="s">
        <v>89</v>
      </c>
      <c r="BA5" s="19" t="s">
        <v>90</v>
      </c>
      <c r="BB5" s="19" t="s">
        <v>91</v>
      </c>
      <c r="BC5" s="19" t="s">
        <v>92</v>
      </c>
      <c r="BD5" s="19" t="s">
        <v>93</v>
      </c>
      <c r="BE5" s="19" t="s">
        <v>83</v>
      </c>
      <c r="BF5" s="19" t="s">
        <v>84</v>
      </c>
      <c r="BG5" s="19" t="s">
        <v>85</v>
      </c>
      <c r="BH5" s="19" t="s">
        <v>86</v>
      </c>
      <c r="BI5" s="19" t="s">
        <v>87</v>
      </c>
      <c r="BJ5" s="19" t="s">
        <v>88</v>
      </c>
      <c r="BK5" s="19" t="s">
        <v>89</v>
      </c>
      <c r="BL5" s="19" t="s">
        <v>90</v>
      </c>
      <c r="BM5" s="19" t="s">
        <v>91</v>
      </c>
      <c r="BN5" s="19" t="s">
        <v>92</v>
      </c>
      <c r="BO5" s="19" t="s">
        <v>93</v>
      </c>
      <c r="BP5" s="19" t="s">
        <v>83</v>
      </c>
      <c r="BQ5" s="19" t="s">
        <v>84</v>
      </c>
      <c r="BR5" s="19" t="s">
        <v>85</v>
      </c>
      <c r="BS5" s="19" t="s">
        <v>86</v>
      </c>
      <c r="BT5" s="19" t="s">
        <v>87</v>
      </c>
      <c r="BU5" s="19" t="s">
        <v>88</v>
      </c>
      <c r="BV5" s="19" t="s">
        <v>89</v>
      </c>
      <c r="BW5" s="19" t="s">
        <v>90</v>
      </c>
      <c r="BX5" s="19" t="s">
        <v>91</v>
      </c>
      <c r="BY5" s="19" t="s">
        <v>92</v>
      </c>
      <c r="BZ5" s="19" t="s">
        <v>93</v>
      </c>
      <c r="CA5" s="19" t="s">
        <v>83</v>
      </c>
      <c r="CB5" s="19" t="s">
        <v>84</v>
      </c>
      <c r="CC5" s="19" t="s">
        <v>85</v>
      </c>
      <c r="CD5" s="19" t="s">
        <v>86</v>
      </c>
      <c r="CE5" s="19" t="s">
        <v>87</v>
      </c>
      <c r="CF5" s="19" t="s">
        <v>88</v>
      </c>
      <c r="CG5" s="19" t="s">
        <v>89</v>
      </c>
      <c r="CH5" s="19" t="s">
        <v>90</v>
      </c>
      <c r="CI5" s="19" t="s">
        <v>91</v>
      </c>
      <c r="CJ5" s="19" t="s">
        <v>92</v>
      </c>
      <c r="CK5" s="19" t="s">
        <v>93</v>
      </c>
      <c r="CL5" s="19" t="s">
        <v>83</v>
      </c>
      <c r="CM5" s="19" t="s">
        <v>84</v>
      </c>
      <c r="CN5" s="19" t="s">
        <v>85</v>
      </c>
      <c r="CO5" s="19" t="s">
        <v>86</v>
      </c>
      <c r="CP5" s="19" t="s">
        <v>87</v>
      </c>
      <c r="CQ5" s="19" t="s">
        <v>88</v>
      </c>
      <c r="CR5" s="19" t="s">
        <v>89</v>
      </c>
      <c r="CS5" s="19" t="s">
        <v>90</v>
      </c>
      <c r="CT5" s="19" t="s">
        <v>91</v>
      </c>
      <c r="CU5" s="19" t="s">
        <v>92</v>
      </c>
      <c r="CV5" s="19" t="s">
        <v>93</v>
      </c>
      <c r="CW5" s="19" t="s">
        <v>83</v>
      </c>
      <c r="CX5" s="19" t="s">
        <v>84</v>
      </c>
      <c r="CY5" s="19" t="s">
        <v>85</v>
      </c>
      <c r="CZ5" s="19" t="s">
        <v>86</v>
      </c>
      <c r="DA5" s="19" t="s">
        <v>87</v>
      </c>
      <c r="DB5" s="19" t="s">
        <v>88</v>
      </c>
      <c r="DC5" s="19" t="s">
        <v>89</v>
      </c>
      <c r="DD5" s="19" t="s">
        <v>90</v>
      </c>
      <c r="DE5" s="19" t="s">
        <v>91</v>
      </c>
      <c r="DF5" s="19" t="s">
        <v>92</v>
      </c>
      <c r="DG5" s="19" t="s">
        <v>93</v>
      </c>
      <c r="DH5" s="19" t="s">
        <v>83</v>
      </c>
      <c r="DI5" s="19" t="s">
        <v>84</v>
      </c>
      <c r="DJ5" s="19" t="s">
        <v>85</v>
      </c>
      <c r="DK5" s="19" t="s">
        <v>86</v>
      </c>
      <c r="DL5" s="19" t="s">
        <v>87</v>
      </c>
      <c r="DM5" s="19" t="s">
        <v>88</v>
      </c>
      <c r="DN5" s="19" t="s">
        <v>89</v>
      </c>
      <c r="DO5" s="19" t="s">
        <v>90</v>
      </c>
      <c r="DP5" s="19" t="s">
        <v>91</v>
      </c>
      <c r="DQ5" s="19" t="s">
        <v>92</v>
      </c>
      <c r="DR5" s="19" t="s">
        <v>93</v>
      </c>
      <c r="DS5" s="19" t="s">
        <v>83</v>
      </c>
      <c r="DT5" s="19" t="s">
        <v>84</v>
      </c>
      <c r="DU5" s="19" t="s">
        <v>85</v>
      </c>
      <c r="DV5" s="19" t="s">
        <v>86</v>
      </c>
      <c r="DW5" s="19" t="s">
        <v>87</v>
      </c>
      <c r="DX5" s="19" t="s">
        <v>88</v>
      </c>
      <c r="DY5" s="19" t="s">
        <v>89</v>
      </c>
      <c r="DZ5" s="19" t="s">
        <v>90</v>
      </c>
      <c r="EA5" s="19" t="s">
        <v>91</v>
      </c>
      <c r="EB5" s="19" t="s">
        <v>92</v>
      </c>
      <c r="EC5" s="19" t="s">
        <v>93</v>
      </c>
      <c r="ED5" s="19" t="s">
        <v>83</v>
      </c>
      <c r="EE5" s="19" t="s">
        <v>84</v>
      </c>
      <c r="EF5" s="19" t="s">
        <v>85</v>
      </c>
      <c r="EG5" s="19" t="s">
        <v>86</v>
      </c>
      <c r="EH5" s="19" t="s">
        <v>87</v>
      </c>
      <c r="EI5" s="19" t="s">
        <v>88</v>
      </c>
      <c r="EJ5" s="19" t="s">
        <v>89</v>
      </c>
      <c r="EK5" s="19" t="s">
        <v>90</v>
      </c>
      <c r="EL5" s="19" t="s">
        <v>91</v>
      </c>
      <c r="EM5" s="19" t="s">
        <v>92</v>
      </c>
      <c r="EN5" s="19" t="s">
        <v>93</v>
      </c>
    </row>
    <row r="6" spans="1:144" s="23" customFormat="1" x14ac:dyDescent="0.15">
      <c r="A6" s="15" t="s">
        <v>94</v>
      </c>
      <c r="B6" s="20">
        <f>B7</f>
        <v>2022</v>
      </c>
      <c r="C6" s="20">
        <f t="shared" ref="C6:W6" si="3">C7</f>
        <v>104248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群馬県　長野原町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52.08</v>
      </c>
      <c r="Q6" s="21">
        <f t="shared" si="3"/>
        <v>1320</v>
      </c>
      <c r="R6" s="21">
        <f t="shared" si="3"/>
        <v>5326</v>
      </c>
      <c r="S6" s="21">
        <f t="shared" si="3"/>
        <v>133.85</v>
      </c>
      <c r="T6" s="21">
        <f t="shared" si="3"/>
        <v>39.79</v>
      </c>
      <c r="U6" s="21">
        <f t="shared" si="3"/>
        <v>2745</v>
      </c>
      <c r="V6" s="21">
        <f t="shared" si="3"/>
        <v>6.45</v>
      </c>
      <c r="W6" s="21">
        <f t="shared" si="3"/>
        <v>425.58</v>
      </c>
      <c r="X6" s="22">
        <f>IF(X7="",NA(),X7)</f>
        <v>85.84</v>
      </c>
      <c r="Y6" s="22">
        <f t="shared" ref="Y6:AG6" si="4">IF(Y7="",NA(),Y7)</f>
        <v>94.89</v>
      </c>
      <c r="Z6" s="22">
        <f t="shared" si="4"/>
        <v>78.709999999999994</v>
      </c>
      <c r="AA6" s="22">
        <f t="shared" si="4"/>
        <v>83.85</v>
      </c>
      <c r="AB6" s="22">
        <f t="shared" si="4"/>
        <v>62.69</v>
      </c>
      <c r="AC6" s="22">
        <f t="shared" si="4"/>
        <v>77.91</v>
      </c>
      <c r="AD6" s="22">
        <f t="shared" si="4"/>
        <v>79.099999999999994</v>
      </c>
      <c r="AE6" s="22">
        <f t="shared" si="4"/>
        <v>79.33</v>
      </c>
      <c r="AF6" s="22">
        <f t="shared" si="4"/>
        <v>73.540000000000006</v>
      </c>
      <c r="AG6" s="22">
        <f t="shared" si="4"/>
        <v>75.44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977.5</v>
      </c>
      <c r="BF6" s="22">
        <f t="shared" ref="BF6:BN6" si="7">IF(BF7="",NA(),BF7)</f>
        <v>977</v>
      </c>
      <c r="BG6" s="22">
        <f t="shared" si="7"/>
        <v>903.84</v>
      </c>
      <c r="BH6" s="22">
        <f t="shared" si="7"/>
        <v>834.46</v>
      </c>
      <c r="BI6" s="22">
        <f t="shared" si="7"/>
        <v>785.95</v>
      </c>
      <c r="BJ6" s="22">
        <f t="shared" si="7"/>
        <v>1007.7</v>
      </c>
      <c r="BK6" s="22">
        <f t="shared" si="7"/>
        <v>1018.52</v>
      </c>
      <c r="BL6" s="22">
        <f t="shared" si="7"/>
        <v>949.61</v>
      </c>
      <c r="BM6" s="22">
        <f t="shared" si="7"/>
        <v>918.84</v>
      </c>
      <c r="BN6" s="22">
        <f t="shared" si="7"/>
        <v>955.49</v>
      </c>
      <c r="BO6" s="21" t="str">
        <f>IF(BO7="","",IF(BO7="-","【-】","【"&amp;SUBSTITUTE(TEXT(BO7,"#,##0.00"),"-","△")&amp;"】"))</f>
        <v>【982.48】</v>
      </c>
      <c r="BP6" s="22">
        <f>IF(BP7="",NA(),BP7)</f>
        <v>54.88</v>
      </c>
      <c r="BQ6" s="22">
        <f t="shared" ref="BQ6:BY6" si="8">IF(BQ7="",NA(),BQ7)</f>
        <v>53.22</v>
      </c>
      <c r="BR6" s="22">
        <f t="shared" si="8"/>
        <v>48.98</v>
      </c>
      <c r="BS6" s="22">
        <f t="shared" si="8"/>
        <v>51.8</v>
      </c>
      <c r="BT6" s="22">
        <f t="shared" si="8"/>
        <v>47.23</v>
      </c>
      <c r="BU6" s="22">
        <f t="shared" si="8"/>
        <v>59.22</v>
      </c>
      <c r="BV6" s="22">
        <f t="shared" si="8"/>
        <v>58.79</v>
      </c>
      <c r="BW6" s="22">
        <f t="shared" si="8"/>
        <v>58.41</v>
      </c>
      <c r="BX6" s="22">
        <f t="shared" si="8"/>
        <v>58.27</v>
      </c>
      <c r="BY6" s="22">
        <f t="shared" si="8"/>
        <v>55.15</v>
      </c>
      <c r="BZ6" s="21" t="str">
        <f>IF(BZ7="","",IF(BZ7="-","【-】","【"&amp;SUBSTITUTE(TEXT(BZ7,"#,##0.00"),"-","△")&amp;"】"))</f>
        <v>【50.61】</v>
      </c>
      <c r="CA6" s="22">
        <f>IF(CA7="",NA(),CA7)</f>
        <v>124.76</v>
      </c>
      <c r="CB6" s="22">
        <f t="shared" ref="CB6:CJ6" si="9">IF(CB7="",NA(),CB7)</f>
        <v>129.09</v>
      </c>
      <c r="CC6" s="22">
        <f t="shared" si="9"/>
        <v>141.6</v>
      </c>
      <c r="CD6" s="22">
        <f t="shared" si="9"/>
        <v>134.35</v>
      </c>
      <c r="CE6" s="22">
        <f t="shared" si="9"/>
        <v>145.53</v>
      </c>
      <c r="CF6" s="22">
        <f t="shared" si="9"/>
        <v>292.89999999999998</v>
      </c>
      <c r="CG6" s="22">
        <f t="shared" si="9"/>
        <v>298.25</v>
      </c>
      <c r="CH6" s="22">
        <f t="shared" si="9"/>
        <v>303.27999999999997</v>
      </c>
      <c r="CI6" s="22">
        <f t="shared" si="9"/>
        <v>303.81</v>
      </c>
      <c r="CJ6" s="22">
        <f t="shared" si="9"/>
        <v>310.26</v>
      </c>
      <c r="CK6" s="21" t="str">
        <f>IF(CK7="","",IF(CK7="-","【-】","【"&amp;SUBSTITUTE(TEXT(CK7,"#,##0.00"),"-","△")&amp;"】"))</f>
        <v>【320.83】</v>
      </c>
      <c r="CL6" s="22">
        <f>IF(CL7="",NA(),CL7)</f>
        <v>117.18</v>
      </c>
      <c r="CM6" s="22">
        <f t="shared" ref="CM6:CU6" si="10">IF(CM7="",NA(),CM7)</f>
        <v>108.36</v>
      </c>
      <c r="CN6" s="22">
        <f t="shared" si="10"/>
        <v>101.33</v>
      </c>
      <c r="CO6" s="22">
        <f t="shared" si="10"/>
        <v>100.73</v>
      </c>
      <c r="CP6" s="22">
        <f t="shared" si="10"/>
        <v>95.96</v>
      </c>
      <c r="CQ6" s="22">
        <f t="shared" si="10"/>
        <v>56.76</v>
      </c>
      <c r="CR6" s="22">
        <f t="shared" si="10"/>
        <v>56.04</v>
      </c>
      <c r="CS6" s="22">
        <f t="shared" si="10"/>
        <v>58.52</v>
      </c>
      <c r="CT6" s="22">
        <f t="shared" si="10"/>
        <v>58.88</v>
      </c>
      <c r="CU6" s="22">
        <f t="shared" si="10"/>
        <v>58.16</v>
      </c>
      <c r="CV6" s="21" t="str">
        <f>IF(CV7="","",IF(CV7="-","【-】","【"&amp;SUBSTITUTE(TEXT(CV7,"#,##0.00"),"-","△")&amp;"】"))</f>
        <v>【56.15】</v>
      </c>
      <c r="CW6" s="22">
        <f>IF(CW7="",NA(),CW7)</f>
        <v>64.290000000000006</v>
      </c>
      <c r="CX6" s="22">
        <f t="shared" ref="CX6:DF6" si="11">IF(CX7="",NA(),CX7)</f>
        <v>64.290000000000006</v>
      </c>
      <c r="CY6" s="22">
        <f t="shared" si="11"/>
        <v>68.17</v>
      </c>
      <c r="CZ6" s="22">
        <f t="shared" si="11"/>
        <v>67.760000000000005</v>
      </c>
      <c r="DA6" s="22">
        <f t="shared" si="11"/>
        <v>69.290000000000006</v>
      </c>
      <c r="DB6" s="22">
        <f t="shared" si="11"/>
        <v>73.069999999999993</v>
      </c>
      <c r="DC6" s="22">
        <f t="shared" si="11"/>
        <v>72.78</v>
      </c>
      <c r="DD6" s="22">
        <f t="shared" si="11"/>
        <v>71.33</v>
      </c>
      <c r="DE6" s="22">
        <f t="shared" si="11"/>
        <v>71.150000000000006</v>
      </c>
      <c r="DF6" s="22">
        <f t="shared" si="11"/>
        <v>70.34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2.62</v>
      </c>
      <c r="EE6" s="21">
        <f t="shared" ref="EE6:EM6" si="14">IF(EE7="",NA(),EE7)</f>
        <v>0</v>
      </c>
      <c r="EF6" s="22">
        <f t="shared" si="14"/>
        <v>6.69</v>
      </c>
      <c r="EG6" s="22">
        <f t="shared" si="14"/>
        <v>0.14000000000000001</v>
      </c>
      <c r="EH6" s="21">
        <f t="shared" si="14"/>
        <v>0</v>
      </c>
      <c r="EI6" s="22">
        <f t="shared" si="14"/>
        <v>0.53</v>
      </c>
      <c r="EJ6" s="22">
        <f t="shared" si="14"/>
        <v>0.71</v>
      </c>
      <c r="EK6" s="22">
        <f t="shared" si="14"/>
        <v>0.72</v>
      </c>
      <c r="EL6" s="22">
        <f t="shared" si="14"/>
        <v>0.71</v>
      </c>
      <c r="EM6" s="22">
        <f t="shared" si="14"/>
        <v>0.55000000000000004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15">
      <c r="A7" s="15"/>
      <c r="B7" s="24">
        <v>2022</v>
      </c>
      <c r="C7" s="24">
        <v>104248</v>
      </c>
      <c r="D7" s="24">
        <v>47</v>
      </c>
      <c r="E7" s="24">
        <v>1</v>
      </c>
      <c r="F7" s="24">
        <v>0</v>
      </c>
      <c r="G7" s="24">
        <v>0</v>
      </c>
      <c r="H7" s="24" t="s">
        <v>95</v>
      </c>
      <c r="I7" s="24" t="s">
        <v>96</v>
      </c>
      <c r="J7" s="24" t="s">
        <v>97</v>
      </c>
      <c r="K7" s="24" t="s">
        <v>98</v>
      </c>
      <c r="L7" s="24" t="s">
        <v>99</v>
      </c>
      <c r="M7" s="24" t="s">
        <v>100</v>
      </c>
      <c r="N7" s="25" t="s">
        <v>101</v>
      </c>
      <c r="O7" s="25" t="s">
        <v>102</v>
      </c>
      <c r="P7" s="25">
        <v>52.08</v>
      </c>
      <c r="Q7" s="25">
        <v>1320</v>
      </c>
      <c r="R7" s="25">
        <v>5326</v>
      </c>
      <c r="S7" s="25">
        <v>133.85</v>
      </c>
      <c r="T7" s="25">
        <v>39.79</v>
      </c>
      <c r="U7" s="25">
        <v>2745</v>
      </c>
      <c r="V7" s="25">
        <v>6.45</v>
      </c>
      <c r="W7" s="25">
        <v>425.58</v>
      </c>
      <c r="X7" s="25">
        <v>85.84</v>
      </c>
      <c r="Y7" s="25">
        <v>94.89</v>
      </c>
      <c r="Z7" s="25">
        <v>78.709999999999994</v>
      </c>
      <c r="AA7" s="25">
        <v>83.85</v>
      </c>
      <c r="AB7" s="25">
        <v>62.69</v>
      </c>
      <c r="AC7" s="25">
        <v>77.91</v>
      </c>
      <c r="AD7" s="25">
        <v>79.099999999999994</v>
      </c>
      <c r="AE7" s="25">
        <v>79.33</v>
      </c>
      <c r="AF7" s="25">
        <v>73.540000000000006</v>
      </c>
      <c r="AG7" s="25">
        <v>75.44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977.5</v>
      </c>
      <c r="BF7" s="25">
        <v>977</v>
      </c>
      <c r="BG7" s="25">
        <v>903.84</v>
      </c>
      <c r="BH7" s="25">
        <v>834.46</v>
      </c>
      <c r="BI7" s="25">
        <v>785.95</v>
      </c>
      <c r="BJ7" s="25">
        <v>1007.7</v>
      </c>
      <c r="BK7" s="25">
        <v>1018.52</v>
      </c>
      <c r="BL7" s="25">
        <v>949.61</v>
      </c>
      <c r="BM7" s="25">
        <v>918.84</v>
      </c>
      <c r="BN7" s="25">
        <v>955.49</v>
      </c>
      <c r="BO7" s="25">
        <v>982.48</v>
      </c>
      <c r="BP7" s="25">
        <v>54.88</v>
      </c>
      <c r="BQ7" s="25">
        <v>53.22</v>
      </c>
      <c r="BR7" s="25">
        <v>48.98</v>
      </c>
      <c r="BS7" s="25">
        <v>51.8</v>
      </c>
      <c r="BT7" s="25">
        <v>47.23</v>
      </c>
      <c r="BU7" s="25">
        <v>59.22</v>
      </c>
      <c r="BV7" s="25">
        <v>58.79</v>
      </c>
      <c r="BW7" s="25">
        <v>58.41</v>
      </c>
      <c r="BX7" s="25">
        <v>58.27</v>
      </c>
      <c r="BY7" s="25">
        <v>55.15</v>
      </c>
      <c r="BZ7" s="25">
        <v>50.61</v>
      </c>
      <c r="CA7" s="25">
        <v>124.76</v>
      </c>
      <c r="CB7" s="25">
        <v>129.09</v>
      </c>
      <c r="CC7" s="25">
        <v>141.6</v>
      </c>
      <c r="CD7" s="25">
        <v>134.35</v>
      </c>
      <c r="CE7" s="25">
        <v>145.53</v>
      </c>
      <c r="CF7" s="25">
        <v>292.89999999999998</v>
      </c>
      <c r="CG7" s="25">
        <v>298.25</v>
      </c>
      <c r="CH7" s="25">
        <v>303.27999999999997</v>
      </c>
      <c r="CI7" s="25">
        <v>303.81</v>
      </c>
      <c r="CJ7" s="25">
        <v>310.26</v>
      </c>
      <c r="CK7" s="25">
        <v>320.83</v>
      </c>
      <c r="CL7" s="25">
        <v>117.18</v>
      </c>
      <c r="CM7" s="25">
        <v>108.36</v>
      </c>
      <c r="CN7" s="25">
        <v>101.33</v>
      </c>
      <c r="CO7" s="25">
        <v>100.73</v>
      </c>
      <c r="CP7" s="25">
        <v>95.96</v>
      </c>
      <c r="CQ7" s="25">
        <v>56.76</v>
      </c>
      <c r="CR7" s="25">
        <v>56.04</v>
      </c>
      <c r="CS7" s="25">
        <v>58.52</v>
      </c>
      <c r="CT7" s="25">
        <v>58.88</v>
      </c>
      <c r="CU7" s="25">
        <v>58.16</v>
      </c>
      <c r="CV7" s="25">
        <v>56.15</v>
      </c>
      <c r="CW7" s="25">
        <v>64.290000000000006</v>
      </c>
      <c r="CX7" s="25">
        <v>64.290000000000006</v>
      </c>
      <c r="CY7" s="25">
        <v>68.17</v>
      </c>
      <c r="CZ7" s="25">
        <v>67.760000000000005</v>
      </c>
      <c r="DA7" s="25">
        <v>69.290000000000006</v>
      </c>
      <c r="DB7" s="25">
        <v>73.069999999999993</v>
      </c>
      <c r="DC7" s="25">
        <v>72.78</v>
      </c>
      <c r="DD7" s="25">
        <v>71.33</v>
      </c>
      <c r="DE7" s="25">
        <v>71.150000000000006</v>
      </c>
      <c r="DF7" s="25">
        <v>70.34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2.62</v>
      </c>
      <c r="EE7" s="25">
        <v>0</v>
      </c>
      <c r="EF7" s="25">
        <v>6.69</v>
      </c>
      <c r="EG7" s="25">
        <v>0.14000000000000001</v>
      </c>
      <c r="EH7" s="25">
        <v>0</v>
      </c>
      <c r="EI7" s="25">
        <v>0.53</v>
      </c>
      <c r="EJ7" s="25">
        <v>0.71</v>
      </c>
      <c r="EK7" s="25">
        <v>0.72</v>
      </c>
      <c r="EL7" s="25">
        <v>0.71</v>
      </c>
      <c r="EM7" s="25">
        <v>0.55000000000000004</v>
      </c>
      <c r="EN7" s="25">
        <v>0.52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103</v>
      </c>
      <c r="C9" s="27" t="s">
        <v>104</v>
      </c>
      <c r="D9" s="27" t="s">
        <v>105</v>
      </c>
      <c r="E9" s="27" t="s">
        <v>106</v>
      </c>
      <c r="F9" s="27" t="s">
        <v>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45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4" x14ac:dyDescent="0.15">
      <c r="B13" t="s">
        <v>110</v>
      </c>
      <c r="C13" t="s">
        <v>111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2023-12-05T01:05:18Z</dcterms:created>
  <dcterms:modified xsi:type="dcterms:W3CDTF">2024-02-14T02:57:31Z</dcterms:modified>
  <cp:category/>
</cp:coreProperties>
</file>