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6 確認済みファイル\15 上野村●■△▲◇\"/>
    </mc:Choice>
  </mc:AlternateContent>
  <xr:revisionPtr revIDLastSave="0" documentId="13_ncr:1_{98BBF827-17EC-4C63-A899-F8B41CF56EF3}" xr6:coauthVersionLast="47" xr6:coauthVersionMax="47" xr10:uidLastSave="{00000000-0000-0000-0000-000000000000}"/>
  <workbookProtection workbookAlgorithmName="SHA-512" workbookHashValue="cB8/EAnAN9az83g6lGVX7MyUT08NARvejuRlr2pGJ0mEYPQY8ruyOoa+LovRfZizMqQtwDTjnNlmWMUxI5TqyQ==" workbookSaltValue="hTiim0dBDwK/p4dhfdIUSg==" workbookSpinCount="100000" lockStructure="1"/>
  <bookViews>
    <workbookView xWindow="735" yWindow="2085" windowWidth="20610" windowHeight="1393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AT8" i="4" s="1"/>
  <c r="R6" i="5"/>
  <c r="AL8" i="4" s="1"/>
  <c r="Q6" i="5"/>
  <c r="W10" i="4" s="1"/>
  <c r="P6" i="5"/>
  <c r="P10" i="4" s="1"/>
  <c r="O6" i="5"/>
  <c r="I10" i="4" s="1"/>
  <c r="N6" i="5"/>
  <c r="M6" i="5"/>
  <c r="L6" i="5"/>
  <c r="W8" i="4" s="1"/>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BB10" i="4"/>
  <c r="AL10" i="4"/>
  <c r="B10" i="4"/>
  <c r="BB8" i="4"/>
  <c r="AD8" i="4"/>
  <c r="P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<sst xmlns="http://schemas.openxmlformats.org/spreadsheetml/2006/main" count="233" uniqueCount="118">
  <si>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</si>
  <si>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</si>
  <si>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</si>
  <si>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</si>
  <si>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</si>
  <si>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</si>
  <si>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</si>
  <si>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</si>
  <si>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</si>
  <si>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</si>
  <si>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</si>
  <si>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</si>
  <si>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</si>
  <si>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</si>
  <si>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</si>
  <si>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</si>
  <si>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</si>
  <si>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</si>
  <si>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</si>
  <si>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</si>
  <si>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</si>
  <si>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</si>
  <si>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</si>
  <si>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</si>
  <si>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</si>
  <si>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</si>
  <si>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</si>
  <si>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</si>
  <si>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</si>
  <si>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</si>
  <si>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</si>
  <si>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</si>
  <si>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</si>
  <si>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</si>
  <si>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</si>
  <si>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</si>
  <si>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</si>
  <si>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</si>
  <si>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</si>
  <si>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</si>
  <si>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</si>
  <si>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</si>
  <si>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</si>
  <si>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</si>
  <si>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</si>
  <si>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</si>
  <si>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</si>
  <si>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</si>
  <si>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</si>
  <si>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</si>
  <si>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</si>
  <si>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</si>
  <si>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</si>
  <si>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</si>
  <si>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</si>
  <si>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</si>
  <si>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</si>
  <si>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</si>
  <si>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</si>
  <si>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</si>
  <si>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</si>
  <si>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</si>
  <si>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</si>
  <si>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</si>
  <si>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</si>
  <si>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</si>
  <si>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</si>
  <si>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</si>
  <si>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</si>
  <si>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</si>
  <si>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</si>
  <si>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</si>
  <si>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</si>
  <si>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</si>
  <si>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</si>
  <si>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</si>
  <si>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</si>
  <si>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</si>
  <si>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</si>
  <si>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</si>
  <si>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</si>
  <si>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</si>
  <si>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</si>
  <si>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</si>
  <si>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</si>
  <si>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</si>
  <si>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</si>
  <si>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</si>
  <si>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</si>
  <si>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</si>
  <si>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</si>
  <si>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</si>
  <si>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</si>
  <si>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</si>
  <si>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</si>
  <si>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</si>
  <si>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上野村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</si>
  <si>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</si>
  <si>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</si>
  <si>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</si>
  <si>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</si>
  <si>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</si>
  <si>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</si>
  <si>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</si>
  <si>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</si>
  <si>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</si>
  <si>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</si>
  <si>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</si>
  <si>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</si>
  <si>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</si>
  <si>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</si>
  <si>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</si>
  <si>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</si>
  <si>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</si>
  <si>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</si>
  <si>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③近年は破裂等の対応が主であったため更新の率が算出されていないが、その対応箇所とともに今後は周辺の更新をすこしづつおこなっていく必要がある。
施設の老朽化が懸念されるため、今後は計画的な更新を目指す。</t>
    <rPh sb="4" eb="6">
      <t>ハレツ</t>
    </rPh>
    <rPh sb="6" eb="7">
      <t>トウ</t>
    </rPh>
    <rPh sb="8" eb="10">
      <t>タイオウ</t>
    </rPh>
    <rPh sb="11" eb="12">
      <t>オモ</t>
    </rPh>
    <rPh sb="18" eb="20">
      <t>コウシン</t>
    </rPh>
    <rPh sb="21" eb="22">
      <t>リツ</t>
    </rPh>
    <rPh sb="23" eb="25">
      <t>サンシュツ</t>
    </rPh>
    <rPh sb="35" eb="37">
      <t>タイオウ</t>
    </rPh>
    <rPh sb="37" eb="39">
      <t>カショ</t>
    </rPh>
    <rPh sb="43" eb="45">
      <t>コンゴ</t>
    </rPh>
    <rPh sb="46" eb="48">
      <t>シュウヘン</t>
    </rPh>
    <rPh sb="64" eb="66">
      <t>ヒツヨウ</t>
    </rPh>
    <phoneticPr fontId="4"/>
  </si>
  <si>
    <t>収支については公営企業会計移行対応の影響がでているがそれ以外は安定している状況。施設としては近年大きな破損箇所の修繕が多く老朽化が進んでおり、今後計画的な更新改修等を継続して行っていく必要があると見込まれる。
健全な運営には料金水準の適正化への取り組みが必要であるが、住民サービスの低下を招かないよう配慮する必要もある。</t>
    <rPh sb="7" eb="9">
      <t>コウエイ</t>
    </rPh>
    <rPh sb="9" eb="11">
      <t>キギョウ</t>
    </rPh>
    <rPh sb="11" eb="13">
      <t>カイケイ</t>
    </rPh>
    <rPh sb="13" eb="15">
      <t>イコウ</t>
    </rPh>
    <rPh sb="15" eb="17">
      <t>タイオウ</t>
    </rPh>
    <rPh sb="18" eb="20">
      <t>エイキョウ</t>
    </rPh>
    <rPh sb="28" eb="30">
      <t>イガイ</t>
    </rPh>
    <rPh sb="31" eb="33">
      <t>アンテイ</t>
    </rPh>
    <rPh sb="37" eb="39">
      <t>ジョウキョウ</t>
    </rPh>
    <rPh sb="51" eb="53">
      <t>ハソン</t>
    </rPh>
    <rPh sb="53" eb="55">
      <t>カショ</t>
    </rPh>
    <rPh sb="59" eb="60">
      <t>オオ</t>
    </rPh>
    <rPh sb="73" eb="76">
      <t>ケイカクテキ</t>
    </rPh>
    <rPh sb="77" eb="79">
      <t>コウシン</t>
    </rPh>
    <phoneticPr fontId="4"/>
  </si>
  <si>
    <t>①収支の状況は本年平均値をやや上回っている。本村では人口定住対策を30年近く実施しており、安全な水を安価で提供することを一つの定住化対策の柱としているところである。また高齢化率も約45%となっており、過度な負担を強いることは難しい。このため料金については改定をせずに、2ヵ月20㎥まで1,220円となっている。例年の収支状況は平均値を上回っていたが、令和2年度から公営企業会計移行業務が始まったため、費用が増加、これによりR2,R3については収支の状況が低かった。
④近年は施設の大規模改修や新設を行っておらず、企業債残高が少額となっているため比率が低くなっている。
⑤料金回収率の比率は全国平均や類似団体と比較すると高くなっているが、100％を下回っており、徴収対策の取り組みは必要となっている。
⑥近年施設の施設大規模改修や新設を行っておらず地方債償還金の増加も無いことから給水原価は低水準である。
⑦施設利用率は高水準で安定しているが、100％を超過しているため、施設の配水能力値の見直しが必要である。
⑧冬期間の気温が低い地域でもあり、本年も比較的規模の大きい水道管破裂が相次いだこともあり有収率は減少した。施設の老朽化対策の検討が急がれる。</t>
    <rPh sb="7" eb="9">
      <t>ホンネン</t>
    </rPh>
    <rPh sb="15" eb="17">
      <t>ウワマワ</t>
    </rPh>
    <rPh sb="89" eb="90">
      <t>ヤク</t>
    </rPh>
    <rPh sb="155" eb="157">
      <t>レイネン</t>
    </rPh>
    <rPh sb="158" eb="160">
      <t>シュウシ</t>
    </rPh>
    <rPh sb="160" eb="162">
      <t>ジョウキョウ</t>
    </rPh>
    <rPh sb="163" eb="166">
      <t>ヘイキンチ</t>
    </rPh>
    <rPh sb="167" eb="169">
      <t>ウワマワ</t>
    </rPh>
    <rPh sb="175" eb="177">
      <t>レイワ</t>
    </rPh>
    <rPh sb="178" eb="180">
      <t>ネンド</t>
    </rPh>
    <rPh sb="182" eb="184">
      <t>コウエイ</t>
    </rPh>
    <rPh sb="184" eb="186">
      <t>キギョウ</t>
    </rPh>
    <rPh sb="186" eb="188">
      <t>カイケイ</t>
    </rPh>
    <rPh sb="188" eb="190">
      <t>イコウ</t>
    </rPh>
    <rPh sb="190" eb="192">
      <t>ギョウム</t>
    </rPh>
    <rPh sb="193" eb="194">
      <t>ハジ</t>
    </rPh>
    <rPh sb="200" eb="202">
      <t>ヒヨウ</t>
    </rPh>
    <rPh sb="203" eb="205">
      <t>ゾウカ</t>
    </rPh>
    <rPh sb="221" eb="223">
      <t>シュウシ</t>
    </rPh>
    <rPh sb="224" eb="226">
      <t>ジョウキョウ</t>
    </rPh>
    <rPh sb="227" eb="228">
      <t>ヒク</t>
    </rPh>
    <rPh sb="426" eb="428">
      <t>チョウカ</t>
    </rPh>
    <rPh sb="435" eb="437">
      <t>シセツ</t>
    </rPh>
    <rPh sb="438" eb="440">
      <t>ハイスイ</t>
    </rPh>
    <rPh sb="440" eb="443">
      <t>ノウリョクチ</t>
    </rPh>
    <rPh sb="444" eb="446">
      <t>ミナオ</t>
    </rPh>
    <rPh sb="448" eb="450">
      <t>ヒツヨウ</t>
    </rPh>
    <rPh sb="472" eb="474">
      <t>ホンネン</t>
    </rPh>
    <rPh sb="475" eb="478">
      <t>ヒカクテキ</t>
    </rPh>
    <rPh sb="478" eb="480">
      <t>キボ</t>
    </rPh>
    <rPh sb="481" eb="482">
      <t>オオ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</si>
</sst>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F1-4DBF-B076-C5509AC7102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35F1-4DBF-B076-C5509AC7102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102.08</c:v>
                </c:pt>
                <c:pt idx="1">
                  <c:v>117.5</c:v>
                </c:pt>
                <c:pt idx="2">
                  <c:v>121.32</c:v>
                </c:pt>
                <c:pt idx="3">
                  <c:v>134.24</c:v>
                </c:pt>
                <c:pt idx="4">
                  <c:v>141.78</c:v>
                </c:pt>
              </c:numCache>
            </c:numRef>
          </c:val>
          <c:extLst>
            <c:ext xmlns:c16="http://schemas.microsoft.com/office/drawing/2014/chart" uri="{C3380CC4-5D6E-409C-BE32-E72D297353CC}">
              <c16:uniqueId val="{00000000-31AC-4E60-A5A5-72548331CDC3}"/>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31AC-4E60-A5A5-72548331CDC3}"/>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66.61</c:v>
                </c:pt>
                <c:pt idx="1">
                  <c:v>67.38</c:v>
                </c:pt>
                <c:pt idx="2">
                  <c:v>59.08</c:v>
                </c:pt>
                <c:pt idx="3">
                  <c:v>51.18</c:v>
                </c:pt>
                <c:pt idx="4">
                  <c:v>52.38</c:v>
                </c:pt>
              </c:numCache>
            </c:numRef>
          </c:val>
          <c:extLst>
            <c:ext xmlns:c16="http://schemas.microsoft.com/office/drawing/2014/chart" uri="{C3380CC4-5D6E-409C-BE32-E72D297353CC}">
              <c16:uniqueId val="{00000000-7937-4598-8C5E-0C71601C569F}"/>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7937-4598-8C5E-0C71601C569F}"/>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93.42</c:v>
                </c:pt>
                <c:pt idx="1">
                  <c:v>95.93</c:v>
                </c:pt>
                <c:pt idx="2">
                  <c:v>70.680000000000007</c:v>
                </c:pt>
                <c:pt idx="3">
                  <c:v>60.37</c:v>
                </c:pt>
                <c:pt idx="4">
                  <c:v>77.38</c:v>
                </c:pt>
              </c:numCache>
            </c:numRef>
          </c:val>
          <c:extLst>
            <c:ext xmlns:c16="http://schemas.microsoft.com/office/drawing/2014/chart" uri="{C3380CC4-5D6E-409C-BE32-E72D297353CC}">
              <c16:uniqueId val="{00000000-B2D0-42C1-A44A-EE5E86367C7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B2D0-42C1-A44A-EE5E86367C7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E0-49D7-8EE1-E5D1B22D0AB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E0-49D7-8EE1-E5D1B22D0AB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A9-413D-A6A2-CCF74B196DD2}"/>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A9-413D-A6A2-CCF74B196DD2}"/>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52-4A9E-8E25-6DFC3259615A}"/>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52-4A9E-8E25-6DFC3259615A}"/>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86-4737-A34B-88540492C19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86-4737-A34B-88540492C19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112.47</c:v>
                </c:pt>
                <c:pt idx="1">
                  <c:v>88.84</c:v>
                </c:pt>
                <c:pt idx="2">
                  <c:v>90.86</c:v>
                </c:pt>
                <c:pt idx="3">
                  <c:v>102.65</c:v>
                </c:pt>
                <c:pt idx="4">
                  <c:v>89.44</c:v>
                </c:pt>
              </c:numCache>
            </c:numRef>
          </c:val>
          <c:extLst>
            <c:ext xmlns:c16="http://schemas.microsoft.com/office/drawing/2014/chart" uri="{C3380CC4-5D6E-409C-BE32-E72D297353CC}">
              <c16:uniqueId val="{00000000-1706-489B-894F-23FDD4CE3A0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1706-489B-894F-23FDD4CE3A0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87.94</c:v>
                </c:pt>
                <c:pt idx="1">
                  <c:v>91.18</c:v>
                </c:pt>
                <c:pt idx="2">
                  <c:v>67.58</c:v>
                </c:pt>
                <c:pt idx="3">
                  <c:v>58.27</c:v>
                </c:pt>
                <c:pt idx="4">
                  <c:v>75.2</c:v>
                </c:pt>
              </c:numCache>
            </c:numRef>
          </c:val>
          <c:extLst>
            <c:ext xmlns:c16="http://schemas.microsoft.com/office/drawing/2014/chart" uri="{C3380CC4-5D6E-409C-BE32-E72D297353CC}">
              <c16:uniqueId val="{00000000-88AB-4A05-9029-55709626229A}"/>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88AB-4A05-9029-55709626229A}"/>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95.11</c:v>
                </c:pt>
                <c:pt idx="1">
                  <c:v>79.7</c:v>
                </c:pt>
                <c:pt idx="2">
                  <c:v>117.72</c:v>
                </c:pt>
                <c:pt idx="3">
                  <c:v>137.19999999999999</c:v>
                </c:pt>
                <c:pt idx="4">
                  <c:v>87.86</c:v>
                </c:pt>
              </c:numCache>
            </c:numRef>
          </c:val>
          <c:extLst>
            <c:ext xmlns:c16="http://schemas.microsoft.com/office/drawing/2014/chart" uri="{C3380CC4-5D6E-409C-BE32-E72D297353CC}">
              <c16:uniqueId val="{00000000-6C85-4691-8307-25286B7DA7F8}"/>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6C85-4691-8307-25286B7DA7F8}"/>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X1" zoomScale="85" zoomScaleNormal="85"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群馬県　上野村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60">
        <f>データ!$R$6</f>
        <v>1075</v>
      </c>
      <c r="AM8" s="60"/>
      <c r="AN8" s="60"/>
      <c r="AO8" s="60"/>
      <c r="AP8" s="60"/>
      <c r="AQ8" s="60"/>
      <c r="AR8" s="60"/>
      <c r="AS8" s="60"/>
      <c r="AT8" s="36">
        <f>データ!$S$6</f>
        <v>181.85</v>
      </c>
      <c r="AU8" s="36"/>
      <c r="AV8" s="36"/>
      <c r="AW8" s="36"/>
      <c r="AX8" s="36"/>
      <c r="AY8" s="36"/>
      <c r="AZ8" s="36"/>
      <c r="BA8" s="36"/>
      <c r="BB8" s="36">
        <f>データ!$T$6</f>
        <v>5.91</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56.93</v>
      </c>
      <c r="Q10" s="36"/>
      <c r="R10" s="36"/>
      <c r="S10" s="36"/>
      <c r="T10" s="36"/>
      <c r="U10" s="36"/>
      <c r="V10" s="36"/>
      <c r="W10" s="60">
        <f>データ!$Q$6</f>
        <v>1220</v>
      </c>
      <c r="X10" s="60"/>
      <c r="Y10" s="60"/>
      <c r="Z10" s="60"/>
      <c r="AA10" s="60"/>
      <c r="AB10" s="60"/>
      <c r="AC10" s="60"/>
      <c r="AD10" s="2"/>
      <c r="AE10" s="2"/>
      <c r="AF10" s="2"/>
      <c r="AG10" s="2"/>
      <c r="AH10" s="2"/>
      <c r="AI10" s="2"/>
      <c r="AJ10" s="2"/>
      <c r="AK10" s="2"/>
      <c r="AL10" s="60">
        <f>データ!$U$6</f>
        <v>600</v>
      </c>
      <c r="AM10" s="60"/>
      <c r="AN10" s="60"/>
      <c r="AO10" s="60"/>
      <c r="AP10" s="60"/>
      <c r="AQ10" s="60"/>
      <c r="AR10" s="60"/>
      <c r="AS10" s="60"/>
      <c r="AT10" s="36">
        <f>データ!$V$6</f>
        <v>19.3</v>
      </c>
      <c r="AU10" s="36"/>
      <c r="AV10" s="36"/>
      <c r="AW10" s="36"/>
      <c r="AX10" s="36"/>
      <c r="AY10" s="36"/>
      <c r="AZ10" s="36"/>
      <c r="BA10" s="36"/>
      <c r="BB10" s="36">
        <f>データ!$W$6</f>
        <v>31.09</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115</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116</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42</v>
      </c>
      <c r="H85" s="13" t="str">
        <f>データ!BO6</f>
        <v>【982.48】</v>
      </c>
      <c r="I85" s="13" t="str">
        <f>データ!BZ6</f>
        <v>【50.61】</v>
      </c>
      <c r="J85" s="13" t="str">
        <f>データ!CK6</f>
        <v>【320.83】</v>
      </c>
      <c r="K85" s="13" t="str">
        <f>データ!CV6</f>
        <v>【56.15】</v>
      </c>
      <c r="L85" s="13" t="str">
        <f>データ!DG6</f>
        <v>【70.01】</v>
      </c>
      <c r="M85" s="13" t="s">
        <v>41</v>
      </c>
      <c r="N85" s="13" t="s">
        <v>42</v>
      </c>
      <c r="O85" s="13" t="str">
        <f>データ!EN6</f>
        <v>【0.52】</v>
      </c>
    </row>
  </sheetData>
  <sheetProtection algorithmName="SHA-512" hashValue="Be5XJkKbHfGxKSJgIPCfxuiEc4gv5Bi67gl2PI3JCJqR5ndXl5zdodXEya3PuSOGhOF82kVJJglAyVtqegiNnw==" saltValue="FmvzLCZDEpFmOhxPtprir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103667</v>
      </c>
      <c r="D6" s="20">
        <f t="shared" si="3"/>
        <v>47</v>
      </c>
      <c r="E6" s="20">
        <f t="shared" si="3"/>
        <v>1</v>
      </c>
      <c r="F6" s="20">
        <f t="shared" si="3"/>
        <v>0</v>
      </c>
      <c r="G6" s="20">
        <f t="shared" si="3"/>
        <v>0</v>
      </c>
      <c r="H6" s="20" t="str">
        <f t="shared" si="3"/>
        <v>群馬県　上野村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56.93</v>
      </c>
      <c r="Q6" s="21">
        <f t="shared" si="3"/>
        <v>1220</v>
      </c>
      <c r="R6" s="21">
        <f t="shared" si="3"/>
        <v>1075</v>
      </c>
      <c r="S6" s="21">
        <f t="shared" si="3"/>
        <v>181.85</v>
      </c>
      <c r="T6" s="21">
        <f t="shared" si="3"/>
        <v>5.91</v>
      </c>
      <c r="U6" s="21">
        <f t="shared" si="3"/>
        <v>600</v>
      </c>
      <c r="V6" s="21">
        <f t="shared" si="3"/>
        <v>19.3</v>
      </c>
      <c r="W6" s="21">
        <f t="shared" si="3"/>
        <v>31.09</v>
      </c>
      <c r="X6" s="22">
        <f>IF(X7="",NA(),X7)</f>
        <v>93.42</v>
      </c>
      <c r="Y6" s="22">
        <f t="shared" ref="Y6:AG6" si="4">IF(Y7="",NA(),Y7)</f>
        <v>95.93</v>
      </c>
      <c r="Z6" s="22">
        <f t="shared" si="4"/>
        <v>70.680000000000007</v>
      </c>
      <c r="AA6" s="22">
        <f t="shared" si="4"/>
        <v>60.37</v>
      </c>
      <c r="AB6" s="22">
        <f t="shared" si="4"/>
        <v>77.38</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112.47</v>
      </c>
      <c r="BF6" s="22">
        <f t="shared" ref="BF6:BN6" si="7">IF(BF7="",NA(),BF7)</f>
        <v>88.84</v>
      </c>
      <c r="BG6" s="22">
        <f t="shared" si="7"/>
        <v>90.86</v>
      </c>
      <c r="BH6" s="22">
        <f t="shared" si="7"/>
        <v>102.65</v>
      </c>
      <c r="BI6" s="22">
        <f t="shared" si="7"/>
        <v>89.44</v>
      </c>
      <c r="BJ6" s="22">
        <f t="shared" si="7"/>
        <v>1274.21</v>
      </c>
      <c r="BK6" s="22">
        <f t="shared" si="7"/>
        <v>1183.92</v>
      </c>
      <c r="BL6" s="22">
        <f t="shared" si="7"/>
        <v>1128.72</v>
      </c>
      <c r="BM6" s="22">
        <f t="shared" si="7"/>
        <v>1125.25</v>
      </c>
      <c r="BN6" s="22">
        <f t="shared" si="7"/>
        <v>1157.05</v>
      </c>
      <c r="BO6" s="21" t="str">
        <f>IF(BO7="","",IF(BO7="-","【-】","【"&amp;SUBSTITUTE(TEXT(BO7,"#,##0.00"),"-","△")&amp;"】"))</f>
        <v>【982.48】</v>
      </c>
      <c r="BP6" s="22">
        <f>IF(BP7="",NA(),BP7)</f>
        <v>87.94</v>
      </c>
      <c r="BQ6" s="22">
        <f t="shared" ref="BQ6:BY6" si="8">IF(BQ7="",NA(),BQ7)</f>
        <v>91.18</v>
      </c>
      <c r="BR6" s="22">
        <f t="shared" si="8"/>
        <v>67.58</v>
      </c>
      <c r="BS6" s="22">
        <f t="shared" si="8"/>
        <v>58.27</v>
      </c>
      <c r="BT6" s="22">
        <f t="shared" si="8"/>
        <v>75.2</v>
      </c>
      <c r="BU6" s="22">
        <f t="shared" si="8"/>
        <v>41.25</v>
      </c>
      <c r="BV6" s="22">
        <f t="shared" si="8"/>
        <v>42.5</v>
      </c>
      <c r="BW6" s="22">
        <f t="shared" si="8"/>
        <v>41.84</v>
      </c>
      <c r="BX6" s="22">
        <f t="shared" si="8"/>
        <v>41.44</v>
      </c>
      <c r="BY6" s="22">
        <f t="shared" si="8"/>
        <v>37.65</v>
      </c>
      <c r="BZ6" s="21" t="str">
        <f>IF(BZ7="","",IF(BZ7="-","【-】","【"&amp;SUBSTITUTE(TEXT(BZ7,"#,##0.00"),"-","△")&amp;"】"))</f>
        <v>【50.61】</v>
      </c>
      <c r="CA6" s="22">
        <f>IF(CA7="",NA(),CA7)</f>
        <v>95.11</v>
      </c>
      <c r="CB6" s="22">
        <f t="shared" ref="CB6:CJ6" si="9">IF(CB7="",NA(),CB7)</f>
        <v>79.7</v>
      </c>
      <c r="CC6" s="22">
        <f t="shared" si="9"/>
        <v>117.72</v>
      </c>
      <c r="CD6" s="22">
        <f t="shared" si="9"/>
        <v>137.19999999999999</v>
      </c>
      <c r="CE6" s="22">
        <f t="shared" si="9"/>
        <v>87.86</v>
      </c>
      <c r="CF6" s="22">
        <f t="shared" si="9"/>
        <v>383.25</v>
      </c>
      <c r="CG6" s="22">
        <f t="shared" si="9"/>
        <v>377.72</v>
      </c>
      <c r="CH6" s="22">
        <f t="shared" si="9"/>
        <v>390.47</v>
      </c>
      <c r="CI6" s="22">
        <f t="shared" si="9"/>
        <v>403.61</v>
      </c>
      <c r="CJ6" s="22">
        <f t="shared" si="9"/>
        <v>442.82</v>
      </c>
      <c r="CK6" s="21" t="str">
        <f>IF(CK7="","",IF(CK7="-","【-】","【"&amp;SUBSTITUTE(TEXT(CK7,"#,##0.00"),"-","△")&amp;"】"))</f>
        <v>【320.83】</v>
      </c>
      <c r="CL6" s="22">
        <f>IF(CL7="",NA(),CL7)</f>
        <v>102.08</v>
      </c>
      <c r="CM6" s="22">
        <f t="shared" ref="CM6:CU6" si="10">IF(CM7="",NA(),CM7)</f>
        <v>117.5</v>
      </c>
      <c r="CN6" s="22">
        <f t="shared" si="10"/>
        <v>121.32</v>
      </c>
      <c r="CO6" s="22">
        <f t="shared" si="10"/>
        <v>134.24</v>
      </c>
      <c r="CP6" s="22">
        <f t="shared" si="10"/>
        <v>141.78</v>
      </c>
      <c r="CQ6" s="22">
        <f t="shared" si="10"/>
        <v>48.26</v>
      </c>
      <c r="CR6" s="22">
        <f t="shared" si="10"/>
        <v>48.01</v>
      </c>
      <c r="CS6" s="22">
        <f t="shared" si="10"/>
        <v>49.08</v>
      </c>
      <c r="CT6" s="22">
        <f t="shared" si="10"/>
        <v>51.46</v>
      </c>
      <c r="CU6" s="22">
        <f t="shared" si="10"/>
        <v>51.84</v>
      </c>
      <c r="CV6" s="21" t="str">
        <f>IF(CV7="","",IF(CV7="-","【-】","【"&amp;SUBSTITUTE(TEXT(CV7,"#,##0.00"),"-","△")&amp;"】"))</f>
        <v>【56.15】</v>
      </c>
      <c r="CW6" s="22">
        <f>IF(CW7="",NA(),CW7)</f>
        <v>66.61</v>
      </c>
      <c r="CX6" s="22">
        <f t="shared" ref="CX6:DF6" si="11">IF(CX7="",NA(),CX7)</f>
        <v>67.38</v>
      </c>
      <c r="CY6" s="22">
        <f t="shared" si="11"/>
        <v>59.08</v>
      </c>
      <c r="CZ6" s="22">
        <f t="shared" si="11"/>
        <v>51.18</v>
      </c>
      <c r="DA6" s="22">
        <f t="shared" si="11"/>
        <v>52.38</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15">
      <c r="A7" s="15"/>
      <c r="B7" s="24">
        <v>2022</v>
      </c>
      <c r="C7" s="24">
        <v>103667</v>
      </c>
      <c r="D7" s="24">
        <v>47</v>
      </c>
      <c r="E7" s="24">
        <v>1</v>
      </c>
      <c r="F7" s="24">
        <v>0</v>
      </c>
      <c r="G7" s="24">
        <v>0</v>
      </c>
      <c r="H7" s="24" t="s">
        <v>96</v>
      </c>
      <c r="I7" s="24" t="s">
        <v>97</v>
      </c>
      <c r="J7" s="24" t="s">
        <v>98</v>
      </c>
      <c r="K7" s="24" t="s">
        <v>99</v>
      </c>
      <c r="L7" s="24" t="s">
        <v>100</v>
      </c>
      <c r="M7" s="24" t="s">
        <v>101</v>
      </c>
      <c r="N7" s="25" t="s">
        <v>102</v>
      </c>
      <c r="O7" s="25" t="s">
        <v>103</v>
      </c>
      <c r="P7" s="25">
        <v>56.93</v>
      </c>
      <c r="Q7" s="25">
        <v>1220</v>
      </c>
      <c r="R7" s="25">
        <v>1075</v>
      </c>
      <c r="S7" s="25">
        <v>181.85</v>
      </c>
      <c r="T7" s="25">
        <v>5.91</v>
      </c>
      <c r="U7" s="25">
        <v>600</v>
      </c>
      <c r="V7" s="25">
        <v>19.3</v>
      </c>
      <c r="W7" s="25">
        <v>31.09</v>
      </c>
      <c r="X7" s="25">
        <v>93.42</v>
      </c>
      <c r="Y7" s="25">
        <v>95.93</v>
      </c>
      <c r="Z7" s="25">
        <v>70.680000000000007</v>
      </c>
      <c r="AA7" s="25">
        <v>60.37</v>
      </c>
      <c r="AB7" s="25">
        <v>77.38</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112.47</v>
      </c>
      <c r="BF7" s="25">
        <v>88.84</v>
      </c>
      <c r="BG7" s="25">
        <v>90.86</v>
      </c>
      <c r="BH7" s="25">
        <v>102.65</v>
      </c>
      <c r="BI7" s="25">
        <v>89.44</v>
      </c>
      <c r="BJ7" s="25">
        <v>1274.21</v>
      </c>
      <c r="BK7" s="25">
        <v>1183.92</v>
      </c>
      <c r="BL7" s="25">
        <v>1128.72</v>
      </c>
      <c r="BM7" s="25">
        <v>1125.25</v>
      </c>
      <c r="BN7" s="25">
        <v>1157.05</v>
      </c>
      <c r="BO7" s="25">
        <v>982.48</v>
      </c>
      <c r="BP7" s="25">
        <v>87.94</v>
      </c>
      <c r="BQ7" s="25">
        <v>91.18</v>
      </c>
      <c r="BR7" s="25">
        <v>67.58</v>
      </c>
      <c r="BS7" s="25">
        <v>58.27</v>
      </c>
      <c r="BT7" s="25">
        <v>75.2</v>
      </c>
      <c r="BU7" s="25">
        <v>41.25</v>
      </c>
      <c r="BV7" s="25">
        <v>42.5</v>
      </c>
      <c r="BW7" s="25">
        <v>41.84</v>
      </c>
      <c r="BX7" s="25">
        <v>41.44</v>
      </c>
      <c r="BY7" s="25">
        <v>37.65</v>
      </c>
      <c r="BZ7" s="25">
        <v>50.61</v>
      </c>
      <c r="CA7" s="25">
        <v>95.11</v>
      </c>
      <c r="CB7" s="25">
        <v>79.7</v>
      </c>
      <c r="CC7" s="25">
        <v>117.72</v>
      </c>
      <c r="CD7" s="25">
        <v>137.19999999999999</v>
      </c>
      <c r="CE7" s="25">
        <v>87.86</v>
      </c>
      <c r="CF7" s="25">
        <v>383.25</v>
      </c>
      <c r="CG7" s="25">
        <v>377.72</v>
      </c>
      <c r="CH7" s="25">
        <v>390.47</v>
      </c>
      <c r="CI7" s="25">
        <v>403.61</v>
      </c>
      <c r="CJ7" s="25">
        <v>442.82</v>
      </c>
      <c r="CK7" s="25">
        <v>320.83</v>
      </c>
      <c r="CL7" s="25">
        <v>102.08</v>
      </c>
      <c r="CM7" s="25">
        <v>117.5</v>
      </c>
      <c r="CN7" s="25">
        <v>121.32</v>
      </c>
      <c r="CO7" s="25">
        <v>134.24</v>
      </c>
      <c r="CP7" s="25">
        <v>141.78</v>
      </c>
      <c r="CQ7" s="25">
        <v>48.26</v>
      </c>
      <c r="CR7" s="25">
        <v>48.01</v>
      </c>
      <c r="CS7" s="25">
        <v>49.08</v>
      </c>
      <c r="CT7" s="25">
        <v>51.46</v>
      </c>
      <c r="CU7" s="25">
        <v>51.84</v>
      </c>
      <c r="CV7" s="25">
        <v>56.15</v>
      </c>
      <c r="CW7" s="25">
        <v>66.61</v>
      </c>
      <c r="CX7" s="25">
        <v>67.38</v>
      </c>
      <c r="CY7" s="25">
        <v>59.08</v>
      </c>
      <c r="CZ7" s="25">
        <v>51.18</v>
      </c>
      <c r="DA7" s="25">
        <v>52.38</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0.62</v>
      </c>
      <c r="EJ7" s="25">
        <v>0.39</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112</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cp:keywords>
  </cp:keywords>
  <dc:description>
  </dc:description>
  <dcterms:created xsi:type="dcterms:W3CDTF">2023-12-05T01:05:15Z</dcterms:created>
  <dcterms:modified xsi:type="dcterms:W3CDTF">2024-03-04T07:15:21Z</dcterms:modified>
  <cp:category>
  </cp:category>
</cp:coreProperties>
</file>