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2.19.194\share\管理課\◎経営課\004.経営全般\001.調査回答\005.経営比較分析表\001.提出\R5\2提出\"/>
    </mc:Choice>
  </mc:AlternateContent>
  <xr:revisionPtr revIDLastSave="0" documentId="13_ncr:1_{AD5C534F-16A8-4A28-889D-F417637A01D6}" xr6:coauthVersionLast="47" xr6:coauthVersionMax="47" xr10:uidLastSave="{00000000-0000-0000-0000-000000000000}"/>
  <workbookProtection workbookAlgorithmName="SHA-512" workbookHashValue="9l+bePAfWi9p2dE8xNJfXmx9oSD6D4BPABhoRlxvv57B6B0Z/+0S2Zy1iLKNEgpxum4B7My/3KYQgluVC2W5Mg==" workbookSaltValue="d3YFEOuiq1JehKv44y/W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F85" i="4"/>
  <c r="E85" i="4"/>
  <c r="AD10" i="4"/>
  <c r="W10" i="4"/>
  <c r="B10" i="4"/>
  <c r="AD8"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<sst xmlns="http://schemas.openxmlformats.org/spreadsheetml/2006/main" count="253" uniqueCount="116">
  <si>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</si>
  <si>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</si>
  <si>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</si>
  <si>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</si>
  <si>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</si>
  <si>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</si>
  <si>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</si>
  <si>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</si>
  <si>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</si>
  <si>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</si>
  <si>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</si>
  <si>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</si>
  <si>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</si>
  <si>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</si>
  <si>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</si>
  <si>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</si>
  <si>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</si>
  <si>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</si>
  <si>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</si>
  <si>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</si>
  <si>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</si>
  <si>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</si>
  <si>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</si>
  <si>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</si>
  <si>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</si>
  <si>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</si>
  <si>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</si>
  <si>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</si>
  <si>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</si>
  <si>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</si>
  <si>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</si>
  <si>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</si>
  <si>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</si>
  <si>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</si>
  <si>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</si>
  <si>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</si>
  <si>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</si>
  <si>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</si>
  <si>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</si>
  <si>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</si>
  <si>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</si>
  <si>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</si>
  <si>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</si>
  <si>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</si>
  <si>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</si>
  <si>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</si>
  <si>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</si>
  <si>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</si>
  <si>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</si>
  <si>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</si>
  <si>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</si>
  <si>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</si>
  <si>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</si>
  <si>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</si>
  <si>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</si>
  <si>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</si>
  <si>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</si>
  <si>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</si>
  <si>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</si>
  <si>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</si>
  <si>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</si>
  <si>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</si>
  <si>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</si>
  <si>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</si>
  <si>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</si>
  <si>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</si>
  <si>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</si>
  <si>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</si>
  <si>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</si>
  <si>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</si>
  <si>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</si>
  <si>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</si>
  <si>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</si>
  <si>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</si>
  <si>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</si>
  <si>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</si>
  <si>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</si>
  <si>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</si>
  <si>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</si>
  <si>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</si>
  <si>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</si>
  <si>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</si>
  <si>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</si>
  <si>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</si>
  <si>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</si>
  <si>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</si>
  <si>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</si>
  <si>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</si>
  <si>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</si>
  <si>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</si>
  <si>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</si>
  <si>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</si>
  <si>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</si>
  <si>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</si>
  <si>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</si>
  <si>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</si>
  <si>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富岡市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</si>
  <si>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</si>
  <si>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</si>
  <si>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</si>
  <si>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</si>
  <si>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</si>
  <si>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</si>
  <si>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</si>
  <si>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</si>
  <si>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</si>
  <si>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</si>
  <si>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</si>
  <si>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</si>
  <si>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</si>
  <si>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</si>
  <si>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</si>
  <si>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</si>
  <si>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(1)令和元年度より地方公営企業法の全部を適用しています。
(2)人口減少や節水型社会の浸透により、使用料収入は伸び悩み、施設の維持管理費用は増加が見込まれ、経営状況は厳しさを増しています。サービスの安定的な継続のために、汚水処理費用の削減や使用料収入の確保、使用料改定の検討なども含め、今まで以上の経営改善が必要です。
(3)中長期的な経営の基本計画である「富岡市下水道事業経営戦略」に基づき、計画的かつ効率的な施設整備や施設管理を徹底し、安定的な事業運営に努めます。</t>
    <rPh sb="227" eb="229">
      <t>ウンエイ</t>
    </rPh>
    <phoneticPr fontId="4"/>
  </si>
  <si>
    <t>①「経常収支比率」は、100％を超えていますが、一般会計繰入金を受けているため、より一層の経費削減、使用料収入の確保により更なる経営改善が必要です。
③「流動比率」は、100％を超えており、短期的な債務に対する支払能力があるといえます。
④R2の数値に計上誤りがあり、本来は「3,313.73％」となります。企業債残高は年々減少傾向にあります。引き続き計画的に償還を行い、残高の減少に努めます。
⑤「経費回収率」は、全国平均、類似団体平均値を下回っており、接続率の向上や滞納整理を強化するなど使用料収入の確保及び汚水処理費の削減が必要です。
⑥「汚水処理原価」は、全国平均、類似団体平均値を下回っており、効率的な汚水処理ができているといえます。引き続き施設や管路を改修し、処理効率を向上させるなどの経営改善を進めていきます。
⑦「施設利用率」は、全国平均、類似団体平均値を下回っており、処理水量確保のため接続率の向上が必要です。
⑧「水洗化率」は、全国平均、類似団体平均値を下回っており、今後も継続した促進が必要です。
　以上のことから、使用料収入の確保のため、下水道への接続率向上を目的とした排水設備工事費補助金制度の実施や、未接続者に対する啓発、促進を図ります。また、より一層の経費削減に努め、安定的な経営を目指します。</t>
    <rPh sb="2" eb="4">
      <t>ケイジョウ</t>
    </rPh>
    <rPh sb="89" eb="90">
      <t>コ</t>
    </rPh>
    <rPh sb="208" eb="212">
      <t>ゼンコクヘイキン</t>
    </rPh>
    <rPh sb="287" eb="294">
      <t>ルイジダンタイヘイキンチ</t>
    </rPh>
    <rPh sb="378" eb="385">
      <t>ルイジダンタイヘイキンチ</t>
    </rPh>
    <rPh sb="393" eb="397">
      <t>ショリスイリョウ</t>
    </rPh>
    <rPh sb="397" eb="399">
      <t>カクホ</t>
    </rPh>
    <rPh sb="409" eb="411">
      <t>ヒツヨウ</t>
    </rPh>
    <phoneticPr fontId="4"/>
  </si>
  <si>
    <t xml:space="preserve"> 供用開始後17年であり、管渠の法定耐用年数を迎えていないことから、管渠老朽化率及び管渠改善率は0%となっています。
　ただし、処理施設の機械設備は交換時期を迎えているため、計画的にポンプ等の機器更新を実施しています。
　マンホールポンプ場については現在24ヶ所稼働しており、使用状況等によりポンプの定期的な交換・修理を実施し、長寿命化を図ります。</t>
    <rPh sb="40" eb="41">
      <t>オヨ</t>
    </rPh>
    <rPh sb="42" eb="47">
      <t>カンキョカイゼンリツ</t>
    </rPh>
    <rPh sb="87" eb="90">
      <t>ケイカクテキ</t>
    </rPh>
    <rPh sb="157" eb="159">
      <t>シュウリ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</si>
</sst>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30A-40AF-80B9-EE362ECC27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formatCode="#,##0.00;&quot;△&quot;#,##0.00;&quot;-&quot;">
                  <c:v>0.25</c:v>
                </c:pt>
                <c:pt idx="3" formatCode="#,##0.00;&quot;△&quot;#,##0.00;&quot;-&quot;">
                  <c:v>0.05</c:v>
                </c:pt>
                <c:pt idx="4" formatCode="#,##0.00;&quot;△&quot;#,##0.00;&quot;-&quot;">
                  <c:v>0.03</c:v>
                </c:pt>
              </c:numCache>
            </c:numRef>
          </c:val>
          <c:smooth val="0"/>
          <c:extLst>
            <c:ext xmlns:c16="http://schemas.microsoft.com/office/drawing/2014/chart" uri="{C3380CC4-5D6E-409C-BE32-E72D297353CC}">
              <c16:uniqueId val="{00000001-830A-40AF-80B9-EE362ECC27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44.92</c:v>
                </c:pt>
                <c:pt idx="2">
                  <c:v>50.71</c:v>
                </c:pt>
                <c:pt idx="3">
                  <c:v>45.36</c:v>
                </c:pt>
                <c:pt idx="4">
                  <c:v>43.93</c:v>
                </c:pt>
              </c:numCache>
            </c:numRef>
          </c:val>
          <c:extLst>
            <c:ext xmlns:c16="http://schemas.microsoft.com/office/drawing/2014/chart" uri="{C3380CC4-5D6E-409C-BE32-E72D297353CC}">
              <c16:uniqueId val="{00000000-FA1A-4F38-B905-4EA4051B8C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42.33</c:v>
                </c:pt>
                <c:pt idx="2">
                  <c:v>54.83</c:v>
                </c:pt>
                <c:pt idx="3">
                  <c:v>66.53</c:v>
                </c:pt>
                <c:pt idx="4">
                  <c:v>52.35</c:v>
                </c:pt>
              </c:numCache>
            </c:numRef>
          </c:val>
          <c:smooth val="0"/>
          <c:extLst>
            <c:ext xmlns:c16="http://schemas.microsoft.com/office/drawing/2014/chart" uri="{C3380CC4-5D6E-409C-BE32-E72D297353CC}">
              <c16:uniqueId val="{00000001-FA1A-4F38-B905-4EA4051B8C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75.73</c:v>
                </c:pt>
                <c:pt idx="2">
                  <c:v>75.66</c:v>
                </c:pt>
                <c:pt idx="3">
                  <c:v>76.23</c:v>
                </c:pt>
                <c:pt idx="4">
                  <c:v>75.88</c:v>
                </c:pt>
              </c:numCache>
            </c:numRef>
          </c:val>
          <c:extLst>
            <c:ext xmlns:c16="http://schemas.microsoft.com/office/drawing/2014/chart" uri="{C3380CC4-5D6E-409C-BE32-E72D297353CC}">
              <c16:uniqueId val="{00000000-9E58-4B25-9A36-8F464DB604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62.5</c:v>
                </c:pt>
                <c:pt idx="2">
                  <c:v>84.7</c:v>
                </c:pt>
                <c:pt idx="3">
                  <c:v>84.67</c:v>
                </c:pt>
                <c:pt idx="4">
                  <c:v>84.39</c:v>
                </c:pt>
              </c:numCache>
            </c:numRef>
          </c:val>
          <c:smooth val="0"/>
          <c:extLst>
            <c:ext xmlns:c16="http://schemas.microsoft.com/office/drawing/2014/chart" uri="{C3380CC4-5D6E-409C-BE32-E72D297353CC}">
              <c16:uniqueId val="{00000001-9E58-4B25-9A36-8F464DB604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122.67</c:v>
                </c:pt>
                <c:pt idx="2">
                  <c:v>119.54</c:v>
                </c:pt>
                <c:pt idx="3">
                  <c:v>116.74</c:v>
                </c:pt>
                <c:pt idx="4">
                  <c:v>106.44</c:v>
                </c:pt>
              </c:numCache>
            </c:numRef>
          </c:val>
          <c:extLst>
            <c:ext xmlns:c16="http://schemas.microsoft.com/office/drawing/2014/chart" uri="{C3380CC4-5D6E-409C-BE32-E72D297353CC}">
              <c16:uniqueId val="{00000000-2949-45CF-8AAA-8660C17755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104.22</c:v>
                </c:pt>
                <c:pt idx="2">
                  <c:v>106.37</c:v>
                </c:pt>
                <c:pt idx="3">
                  <c:v>106.07</c:v>
                </c:pt>
                <c:pt idx="4">
                  <c:v>105.5</c:v>
                </c:pt>
              </c:numCache>
            </c:numRef>
          </c:val>
          <c:smooth val="0"/>
          <c:extLst>
            <c:ext xmlns:c16="http://schemas.microsoft.com/office/drawing/2014/chart" uri="{C3380CC4-5D6E-409C-BE32-E72D297353CC}">
              <c16:uniqueId val="{00000001-2949-45CF-8AAA-8660C17755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4.1100000000000003</c:v>
                </c:pt>
                <c:pt idx="2">
                  <c:v>8.1999999999999993</c:v>
                </c:pt>
                <c:pt idx="3">
                  <c:v>12.13</c:v>
                </c:pt>
                <c:pt idx="4">
                  <c:v>15.75</c:v>
                </c:pt>
              </c:numCache>
            </c:numRef>
          </c:val>
          <c:extLst>
            <c:ext xmlns:c16="http://schemas.microsoft.com/office/drawing/2014/chart" uri="{C3380CC4-5D6E-409C-BE32-E72D297353CC}">
              <c16:uniqueId val="{00000000-FBAB-4A13-8A26-EA1AF02E9B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12.06</c:v>
                </c:pt>
                <c:pt idx="2">
                  <c:v>20.34</c:v>
                </c:pt>
                <c:pt idx="3">
                  <c:v>21.85</c:v>
                </c:pt>
                <c:pt idx="4">
                  <c:v>25.19</c:v>
                </c:pt>
              </c:numCache>
            </c:numRef>
          </c:val>
          <c:smooth val="0"/>
          <c:extLst>
            <c:ext xmlns:c16="http://schemas.microsoft.com/office/drawing/2014/chart" uri="{C3380CC4-5D6E-409C-BE32-E72D297353CC}">
              <c16:uniqueId val="{00000001-FBAB-4A13-8A26-EA1AF02E9B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626-4246-A8CC-558756A3A6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626-4246-A8CC-558756A3A6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4DD-438D-AE48-E39457E1E0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23.66</c:v>
                </c:pt>
                <c:pt idx="2">
                  <c:v>139.02000000000001</c:v>
                </c:pt>
                <c:pt idx="3">
                  <c:v>132.04</c:v>
                </c:pt>
                <c:pt idx="4">
                  <c:v>145.43</c:v>
                </c:pt>
              </c:numCache>
            </c:numRef>
          </c:val>
          <c:smooth val="0"/>
          <c:extLst>
            <c:ext xmlns:c16="http://schemas.microsoft.com/office/drawing/2014/chart" uri="{C3380CC4-5D6E-409C-BE32-E72D297353CC}">
              <c16:uniqueId val="{00000001-24DD-438D-AE48-E39457E1E0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35.19</c:v>
                </c:pt>
                <c:pt idx="2">
                  <c:v>67.78</c:v>
                </c:pt>
                <c:pt idx="3">
                  <c:v>98.87</c:v>
                </c:pt>
                <c:pt idx="4">
                  <c:v>118.22</c:v>
                </c:pt>
              </c:numCache>
            </c:numRef>
          </c:val>
          <c:extLst>
            <c:ext xmlns:c16="http://schemas.microsoft.com/office/drawing/2014/chart" uri="{C3380CC4-5D6E-409C-BE32-E72D297353CC}">
              <c16:uniqueId val="{00000000-0E35-44C6-BC66-4824314129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103.43</c:v>
                </c:pt>
                <c:pt idx="2">
                  <c:v>29.13</c:v>
                </c:pt>
                <c:pt idx="3">
                  <c:v>35.69</c:v>
                </c:pt>
                <c:pt idx="4">
                  <c:v>38.4</c:v>
                </c:pt>
              </c:numCache>
            </c:numRef>
          </c:val>
          <c:smooth val="0"/>
          <c:extLst>
            <c:ext xmlns:c16="http://schemas.microsoft.com/office/drawing/2014/chart" uri="{C3380CC4-5D6E-409C-BE32-E72D297353CC}">
              <c16:uniqueId val="{00000001-0E35-44C6-BC66-4824314129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3631.32</c:v>
                </c:pt>
                <c:pt idx="2" formatCode="#,##0.00;&quot;△&quot;#,##0.00">
                  <c:v>0</c:v>
                </c:pt>
                <c:pt idx="3">
                  <c:v>469.71</c:v>
                </c:pt>
                <c:pt idx="4">
                  <c:v>447.97</c:v>
                </c:pt>
              </c:numCache>
            </c:numRef>
          </c:val>
          <c:extLst>
            <c:ext xmlns:c16="http://schemas.microsoft.com/office/drawing/2014/chart" uri="{C3380CC4-5D6E-409C-BE32-E72D297353CC}">
              <c16:uniqueId val="{00000000-9E22-4717-BE95-38C71B4F0A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673.08</c:v>
                </c:pt>
                <c:pt idx="2">
                  <c:v>867.83</c:v>
                </c:pt>
                <c:pt idx="3">
                  <c:v>791.76</c:v>
                </c:pt>
                <c:pt idx="4">
                  <c:v>900.82</c:v>
                </c:pt>
              </c:numCache>
            </c:numRef>
          </c:val>
          <c:smooth val="0"/>
          <c:extLst>
            <c:ext xmlns:c16="http://schemas.microsoft.com/office/drawing/2014/chart" uri="{C3380CC4-5D6E-409C-BE32-E72D297353CC}">
              <c16:uniqueId val="{00000001-9E22-4717-BE95-38C71B4F0A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71.69</c:v>
                </c:pt>
                <c:pt idx="2">
                  <c:v>60.38</c:v>
                </c:pt>
                <c:pt idx="3">
                  <c:v>57.07</c:v>
                </c:pt>
                <c:pt idx="4">
                  <c:v>51.32</c:v>
                </c:pt>
              </c:numCache>
            </c:numRef>
          </c:val>
          <c:extLst>
            <c:ext xmlns:c16="http://schemas.microsoft.com/office/drawing/2014/chart" uri="{C3380CC4-5D6E-409C-BE32-E72D297353CC}">
              <c16:uniqueId val="{00000000-4C1C-440E-8AFB-C68D2DAF4B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42.44</c:v>
                </c:pt>
                <c:pt idx="2">
                  <c:v>57.08</c:v>
                </c:pt>
                <c:pt idx="3">
                  <c:v>56.26</c:v>
                </c:pt>
                <c:pt idx="4">
                  <c:v>52.94</c:v>
                </c:pt>
              </c:numCache>
            </c:numRef>
          </c:val>
          <c:smooth val="0"/>
          <c:extLst>
            <c:ext xmlns:c16="http://schemas.microsoft.com/office/drawing/2014/chart" uri="{C3380CC4-5D6E-409C-BE32-E72D297353CC}">
              <c16:uniqueId val="{00000001-4C1C-440E-8AFB-C68D2DAF4B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177.46</c:v>
                </c:pt>
                <c:pt idx="3">
                  <c:v>188.91</c:v>
                </c:pt>
                <c:pt idx="4">
                  <c:v>211.14</c:v>
                </c:pt>
              </c:numCache>
            </c:numRef>
          </c:val>
          <c:extLst>
            <c:ext xmlns:c16="http://schemas.microsoft.com/office/drawing/2014/chart" uri="{C3380CC4-5D6E-409C-BE32-E72D297353CC}">
              <c16:uniqueId val="{00000000-0A20-4505-B546-67161632F5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284.54000000000002</c:v>
                </c:pt>
                <c:pt idx="2">
                  <c:v>274.99</c:v>
                </c:pt>
                <c:pt idx="3">
                  <c:v>282.08999999999997</c:v>
                </c:pt>
                <c:pt idx="4">
                  <c:v>303.27999999999997</c:v>
                </c:pt>
              </c:numCache>
            </c:numRef>
          </c:val>
          <c:smooth val="0"/>
          <c:extLst>
            <c:ext xmlns:c16="http://schemas.microsoft.com/office/drawing/2014/chart" uri="{C3380CC4-5D6E-409C-BE32-E72D297353CC}">
              <c16:uniqueId val="{00000001-0A20-4505-B546-67161632F5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群馬県　富岡市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46427</v>
      </c>
      <c r="AM8" s="45"/>
      <c r="AN8" s="45"/>
      <c r="AO8" s="45"/>
      <c r="AP8" s="45"/>
      <c r="AQ8" s="45"/>
      <c r="AR8" s="45"/>
      <c r="AS8" s="45"/>
      <c r="AT8" s="46">
        <f>データ!T6</f>
        <v>122.85</v>
      </c>
      <c r="AU8" s="46"/>
      <c r="AV8" s="46"/>
      <c r="AW8" s="46"/>
      <c r="AX8" s="46"/>
      <c r="AY8" s="46"/>
      <c r="AZ8" s="46"/>
      <c r="BA8" s="46"/>
      <c r="BB8" s="46">
        <f>データ!U6</f>
        <v>377.92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70.510000000000005</v>
      </c>
      <c r="J10" s="46"/>
      <c r="K10" s="46"/>
      <c r="L10" s="46"/>
      <c r="M10" s="46"/>
      <c r="N10" s="46"/>
      <c r="O10" s="46"/>
      <c r="P10" s="46">
        <f>データ!P6</f>
        <v>4.18</v>
      </c>
      <c r="Q10" s="46"/>
      <c r="R10" s="46"/>
      <c r="S10" s="46"/>
      <c r="T10" s="46"/>
      <c r="U10" s="46"/>
      <c r="V10" s="46"/>
      <c r="W10" s="46">
        <f>データ!Q6</f>
        <v>97.09</v>
      </c>
      <c r="X10" s="46"/>
      <c r="Y10" s="46"/>
      <c r="Z10" s="46"/>
      <c r="AA10" s="46"/>
      <c r="AB10" s="46"/>
      <c r="AC10" s="46"/>
      <c r="AD10" s="45">
        <f>データ!R6</f>
        <v>2255</v>
      </c>
      <c r="AE10" s="45"/>
      <c r="AF10" s="45"/>
      <c r="AG10" s="45"/>
      <c r="AH10" s="45"/>
      <c r="AI10" s="45"/>
      <c r="AJ10" s="45"/>
      <c r="AK10" s="2"/>
      <c r="AL10" s="45">
        <f>データ!V6</f>
        <v>1928</v>
      </c>
      <c r="AM10" s="45"/>
      <c r="AN10" s="45"/>
      <c r="AO10" s="45"/>
      <c r="AP10" s="45"/>
      <c r="AQ10" s="45"/>
      <c r="AR10" s="45"/>
      <c r="AS10" s="45"/>
      <c r="AT10" s="46">
        <f>データ!W6</f>
        <v>1.1399999999999999</v>
      </c>
      <c r="AU10" s="46"/>
      <c r="AV10" s="46"/>
      <c r="AW10" s="46"/>
      <c r="AX10" s="46"/>
      <c r="AY10" s="46"/>
      <c r="AZ10" s="46"/>
      <c r="BA10" s="46"/>
      <c r="BB10" s="46">
        <f>データ!X6</f>
        <v>1691.23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VVRE7F8xexDphhnjYmCLjF4v/kAuC48SdSvkH7T3uRq4j1S8kQ82Jz4i/vvSa1YP3SZHxq8cyGzIzXljX7KiFw==" saltValue="a2o9Y/huxDrEvEWrM7DA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102105</v>
      </c>
      <c r="D6" s="19">
        <f t="shared" si="3"/>
        <v>46</v>
      </c>
      <c r="E6" s="19">
        <f t="shared" si="3"/>
        <v>17</v>
      </c>
      <c r="F6" s="19">
        <f t="shared" si="3"/>
        <v>5</v>
      </c>
      <c r="G6" s="19">
        <f t="shared" si="3"/>
        <v>0</v>
      </c>
      <c r="H6" s="19" t="str">
        <f t="shared" si="3"/>
        <v>群馬県　富岡市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70.510000000000005</v>
      </c>
      <c r="P6" s="20">
        <f t="shared" si="3"/>
        <v>4.18</v>
      </c>
      <c r="Q6" s="20">
        <f t="shared" si="3"/>
        <v>97.09</v>
      </c>
      <c r="R6" s="20">
        <f t="shared" si="3"/>
        <v>2255</v>
      </c>
      <c r="S6" s="20">
        <f t="shared" si="3"/>
        <v>46427</v>
      </c>
      <c r="T6" s="20">
        <f t="shared" si="3"/>
        <v>122.85</v>
      </c>
      <c r="U6" s="20">
        <f t="shared" si="3"/>
        <v>377.92</v>
      </c>
      <c r="V6" s="20">
        <f t="shared" si="3"/>
        <v>1928</v>
      </c>
      <c r="W6" s="20">
        <f t="shared" si="3"/>
        <v>1.1399999999999999</v>
      </c>
      <c r="X6" s="20">
        <f t="shared" si="3"/>
        <v>1691.23</v>
      </c>
      <c r="Y6" s="21" t="str">
        <f>IF(Y7="",NA(),Y7)</f>
        <v>-</v>
      </c>
      <c r="Z6" s="21">
        <f t="shared" ref="Z6:AH6" si="4">IF(Z7="",NA(),Z7)</f>
        <v>122.67</v>
      </c>
      <c r="AA6" s="21">
        <f t="shared" si="4"/>
        <v>119.54</v>
      </c>
      <c r="AB6" s="21">
        <f t="shared" si="4"/>
        <v>116.74</v>
      </c>
      <c r="AC6" s="21">
        <f t="shared" si="4"/>
        <v>106.44</v>
      </c>
      <c r="AD6" s="21" t="str">
        <f t="shared" si="4"/>
        <v>-</v>
      </c>
      <c r="AE6" s="21">
        <f t="shared" si="4"/>
        <v>104.22</v>
      </c>
      <c r="AF6" s="21">
        <f t="shared" si="4"/>
        <v>106.37</v>
      </c>
      <c r="AG6" s="21">
        <f t="shared" si="4"/>
        <v>106.07</v>
      </c>
      <c r="AH6" s="21">
        <f t="shared" si="4"/>
        <v>105.5</v>
      </c>
      <c r="AI6" s="20" t="str">
        <f>IF(AI7="","",IF(AI7="-","【-】","【"&amp;SUBSTITUTE(TEXT(AI7,"#,##0.00"),"-","△")&amp;"】"))</f>
        <v>【103.61】</v>
      </c>
      <c r="AJ6" s="21" t="str">
        <f>IF(AJ7="",NA(),AJ7)</f>
        <v>-</v>
      </c>
      <c r="AK6" s="20">
        <f t="shared" ref="AK6:AS6" si="5">IF(AK7="",NA(),AK7)</f>
        <v>0</v>
      </c>
      <c r="AL6" s="20">
        <f t="shared" si="5"/>
        <v>0</v>
      </c>
      <c r="AM6" s="20">
        <f t="shared" si="5"/>
        <v>0</v>
      </c>
      <c r="AN6" s="20">
        <f t="shared" si="5"/>
        <v>0</v>
      </c>
      <c r="AO6" s="21" t="str">
        <f t="shared" si="5"/>
        <v>-</v>
      </c>
      <c r="AP6" s="21">
        <f t="shared" si="5"/>
        <v>23.66</v>
      </c>
      <c r="AQ6" s="21">
        <f t="shared" si="5"/>
        <v>139.02000000000001</v>
      </c>
      <c r="AR6" s="21">
        <f t="shared" si="5"/>
        <v>132.04</v>
      </c>
      <c r="AS6" s="21">
        <f t="shared" si="5"/>
        <v>145.43</v>
      </c>
      <c r="AT6" s="20" t="str">
        <f>IF(AT7="","",IF(AT7="-","【-】","【"&amp;SUBSTITUTE(TEXT(AT7,"#,##0.00"),"-","△")&amp;"】"))</f>
        <v>【133.62】</v>
      </c>
      <c r="AU6" s="21" t="str">
        <f>IF(AU7="",NA(),AU7)</f>
        <v>-</v>
      </c>
      <c r="AV6" s="21">
        <f t="shared" ref="AV6:BD6" si="6">IF(AV7="",NA(),AV7)</f>
        <v>35.19</v>
      </c>
      <c r="AW6" s="21">
        <f t="shared" si="6"/>
        <v>67.78</v>
      </c>
      <c r="AX6" s="21">
        <f t="shared" si="6"/>
        <v>98.87</v>
      </c>
      <c r="AY6" s="21">
        <f t="shared" si="6"/>
        <v>118.22</v>
      </c>
      <c r="AZ6" s="21" t="str">
        <f t="shared" si="6"/>
        <v>-</v>
      </c>
      <c r="BA6" s="21">
        <f t="shared" si="6"/>
        <v>103.43</v>
      </c>
      <c r="BB6" s="21">
        <f t="shared" si="6"/>
        <v>29.13</v>
      </c>
      <c r="BC6" s="21">
        <f t="shared" si="6"/>
        <v>35.69</v>
      </c>
      <c r="BD6" s="21">
        <f t="shared" si="6"/>
        <v>38.4</v>
      </c>
      <c r="BE6" s="20" t="str">
        <f>IF(BE7="","",IF(BE7="-","【-】","【"&amp;SUBSTITUTE(TEXT(BE7,"#,##0.00"),"-","△")&amp;"】"))</f>
        <v>【36.94】</v>
      </c>
      <c r="BF6" s="21" t="str">
        <f>IF(BF7="",NA(),BF7)</f>
        <v>-</v>
      </c>
      <c r="BG6" s="21">
        <f t="shared" ref="BG6:BO6" si="7">IF(BG7="",NA(),BG7)</f>
        <v>3631.32</v>
      </c>
      <c r="BH6" s="20">
        <f t="shared" si="7"/>
        <v>0</v>
      </c>
      <c r="BI6" s="21">
        <f t="shared" si="7"/>
        <v>469.71</v>
      </c>
      <c r="BJ6" s="21">
        <f t="shared" si="7"/>
        <v>447.97</v>
      </c>
      <c r="BK6" s="21" t="str">
        <f t="shared" si="7"/>
        <v>-</v>
      </c>
      <c r="BL6" s="21">
        <f t="shared" si="7"/>
        <v>673.08</v>
      </c>
      <c r="BM6" s="21">
        <f t="shared" si="7"/>
        <v>867.83</v>
      </c>
      <c r="BN6" s="21">
        <f t="shared" si="7"/>
        <v>791.76</v>
      </c>
      <c r="BO6" s="21">
        <f t="shared" si="7"/>
        <v>900.82</v>
      </c>
      <c r="BP6" s="20" t="str">
        <f>IF(BP7="","",IF(BP7="-","【-】","【"&amp;SUBSTITUTE(TEXT(BP7,"#,##0.00"),"-","△")&amp;"】"))</f>
        <v>【809.19】</v>
      </c>
      <c r="BQ6" s="21" t="str">
        <f>IF(BQ7="",NA(),BQ7)</f>
        <v>-</v>
      </c>
      <c r="BR6" s="21">
        <f t="shared" ref="BR6:BZ6" si="8">IF(BR7="",NA(),BR7)</f>
        <v>71.69</v>
      </c>
      <c r="BS6" s="21">
        <f t="shared" si="8"/>
        <v>60.38</v>
      </c>
      <c r="BT6" s="21">
        <f t="shared" si="8"/>
        <v>57.07</v>
      </c>
      <c r="BU6" s="21">
        <f t="shared" si="8"/>
        <v>51.32</v>
      </c>
      <c r="BV6" s="21" t="str">
        <f t="shared" si="8"/>
        <v>-</v>
      </c>
      <c r="BW6" s="21">
        <f t="shared" si="8"/>
        <v>42.44</v>
      </c>
      <c r="BX6" s="21">
        <f t="shared" si="8"/>
        <v>57.08</v>
      </c>
      <c r="BY6" s="21">
        <f t="shared" si="8"/>
        <v>56.26</v>
      </c>
      <c r="BZ6" s="21">
        <f t="shared" si="8"/>
        <v>52.94</v>
      </c>
      <c r="CA6" s="20" t="str">
        <f>IF(CA7="","",IF(CA7="-","【-】","【"&amp;SUBSTITUTE(TEXT(CA7,"#,##0.00"),"-","△")&amp;"】"))</f>
        <v>【57.02】</v>
      </c>
      <c r="CB6" s="21" t="str">
        <f>IF(CB7="",NA(),CB7)</f>
        <v>-</v>
      </c>
      <c r="CC6" s="21">
        <f t="shared" ref="CC6:CK6" si="9">IF(CC7="",NA(),CC7)</f>
        <v>150</v>
      </c>
      <c r="CD6" s="21">
        <f t="shared" si="9"/>
        <v>177.46</v>
      </c>
      <c r="CE6" s="21">
        <f t="shared" si="9"/>
        <v>188.91</v>
      </c>
      <c r="CF6" s="21">
        <f t="shared" si="9"/>
        <v>211.14</v>
      </c>
      <c r="CG6" s="21" t="str">
        <f t="shared" si="9"/>
        <v>-</v>
      </c>
      <c r="CH6" s="21">
        <f t="shared" si="9"/>
        <v>284.54000000000002</v>
      </c>
      <c r="CI6" s="21">
        <f t="shared" si="9"/>
        <v>274.99</v>
      </c>
      <c r="CJ6" s="21">
        <f t="shared" si="9"/>
        <v>282.08999999999997</v>
      </c>
      <c r="CK6" s="21">
        <f t="shared" si="9"/>
        <v>303.27999999999997</v>
      </c>
      <c r="CL6" s="20" t="str">
        <f>IF(CL7="","",IF(CL7="-","【-】","【"&amp;SUBSTITUTE(TEXT(CL7,"#,##0.00"),"-","△")&amp;"】"))</f>
        <v>【273.68】</v>
      </c>
      <c r="CM6" s="21" t="str">
        <f>IF(CM7="",NA(),CM7)</f>
        <v>-</v>
      </c>
      <c r="CN6" s="21">
        <f t="shared" ref="CN6:CV6" si="10">IF(CN7="",NA(),CN7)</f>
        <v>44.92</v>
      </c>
      <c r="CO6" s="21">
        <f t="shared" si="10"/>
        <v>50.71</v>
      </c>
      <c r="CP6" s="21">
        <f t="shared" si="10"/>
        <v>45.36</v>
      </c>
      <c r="CQ6" s="21">
        <f t="shared" si="10"/>
        <v>43.93</v>
      </c>
      <c r="CR6" s="21" t="str">
        <f t="shared" si="10"/>
        <v>-</v>
      </c>
      <c r="CS6" s="21">
        <f t="shared" si="10"/>
        <v>42.33</v>
      </c>
      <c r="CT6" s="21">
        <f t="shared" si="10"/>
        <v>54.83</v>
      </c>
      <c r="CU6" s="21">
        <f t="shared" si="10"/>
        <v>66.53</v>
      </c>
      <c r="CV6" s="21">
        <f t="shared" si="10"/>
        <v>52.35</v>
      </c>
      <c r="CW6" s="20" t="str">
        <f>IF(CW7="","",IF(CW7="-","【-】","【"&amp;SUBSTITUTE(TEXT(CW7,"#,##0.00"),"-","△")&amp;"】"))</f>
        <v>【52.55】</v>
      </c>
      <c r="CX6" s="21" t="str">
        <f>IF(CX7="",NA(),CX7)</f>
        <v>-</v>
      </c>
      <c r="CY6" s="21">
        <f t="shared" ref="CY6:DG6" si="11">IF(CY7="",NA(),CY7)</f>
        <v>75.73</v>
      </c>
      <c r="CZ6" s="21">
        <f t="shared" si="11"/>
        <v>75.66</v>
      </c>
      <c r="DA6" s="21">
        <f t="shared" si="11"/>
        <v>76.23</v>
      </c>
      <c r="DB6" s="21">
        <f t="shared" si="11"/>
        <v>75.88</v>
      </c>
      <c r="DC6" s="21" t="str">
        <f t="shared" si="11"/>
        <v>-</v>
      </c>
      <c r="DD6" s="21">
        <f t="shared" si="11"/>
        <v>62.5</v>
      </c>
      <c r="DE6" s="21">
        <f t="shared" si="11"/>
        <v>84.7</v>
      </c>
      <c r="DF6" s="21">
        <f t="shared" si="11"/>
        <v>84.67</v>
      </c>
      <c r="DG6" s="21">
        <f t="shared" si="11"/>
        <v>84.39</v>
      </c>
      <c r="DH6" s="20" t="str">
        <f>IF(DH7="","",IF(DH7="-","【-】","【"&amp;SUBSTITUTE(TEXT(DH7,"#,##0.00"),"-","△")&amp;"】"))</f>
        <v>【87.30】</v>
      </c>
      <c r="DI6" s="21" t="str">
        <f>IF(DI7="",NA(),DI7)</f>
        <v>-</v>
      </c>
      <c r="DJ6" s="21">
        <f t="shared" ref="DJ6:DR6" si="12">IF(DJ7="",NA(),DJ7)</f>
        <v>4.1100000000000003</v>
      </c>
      <c r="DK6" s="21">
        <f t="shared" si="12"/>
        <v>8.1999999999999993</v>
      </c>
      <c r="DL6" s="21">
        <f t="shared" si="12"/>
        <v>12.13</v>
      </c>
      <c r="DM6" s="21">
        <f t="shared" si="12"/>
        <v>15.75</v>
      </c>
      <c r="DN6" s="21" t="str">
        <f t="shared" si="12"/>
        <v>-</v>
      </c>
      <c r="DO6" s="21">
        <f t="shared" si="12"/>
        <v>12.06</v>
      </c>
      <c r="DP6" s="21">
        <f t="shared" si="12"/>
        <v>20.34</v>
      </c>
      <c r="DQ6" s="21">
        <f t="shared" si="12"/>
        <v>21.85</v>
      </c>
      <c r="DR6" s="21">
        <f t="shared" si="12"/>
        <v>25.19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1">
        <f t="shared" si="14"/>
        <v>0.25</v>
      </c>
      <c r="EM6" s="21">
        <f t="shared" si="14"/>
        <v>0.05</v>
      </c>
      <c r="EN6" s="21">
        <f t="shared" si="14"/>
        <v>0.03</v>
      </c>
      <c r="EO6" s="20" t="str">
        <f>IF(EO7="","",IF(EO7="-","【-】","【"&amp;SUBSTITUTE(TEXT(EO7,"#,##0.00"),"-","△")&amp;"】"))</f>
        <v>【0.02】</v>
      </c>
    </row>
    <row r="7" spans="1:148" s="22" customFormat="1" x14ac:dyDescent="0.15">
      <c r="A7" s="14"/>
      <c r="B7" s="23">
        <v>2022</v>
      </c>
      <c r="C7" s="23">
        <v>102105</v>
      </c>
      <c r="D7" s="23">
        <v>46</v>
      </c>
      <c r="E7" s="23">
        <v>17</v>
      </c>
      <c r="F7" s="23">
        <v>5</v>
      </c>
      <c r="G7" s="23">
        <v>0</v>
      </c>
      <c r="H7" s="23" t="s">
        <v>96</v>
      </c>
      <c r="I7" s="23" t="s">
        <v>97</v>
      </c>
      <c r="J7" s="23" t="s">
        <v>98</v>
      </c>
      <c r="K7" s="23" t="s">
        <v>99</v>
      </c>
      <c r="L7" s="23" t="s">
        <v>100</v>
      </c>
      <c r="M7" s="23" t="s">
        <v>101</v>
      </c>
      <c r="N7" s="24" t="s">
        <v>102</v>
      </c>
      <c r="O7" s="24">
        <v>70.510000000000005</v>
      </c>
      <c r="P7" s="24">
        <v>4.18</v>
      </c>
      <c r="Q7" s="24">
        <v>97.09</v>
      </c>
      <c r="R7" s="24">
        <v>2255</v>
      </c>
      <c r="S7" s="24">
        <v>46427</v>
      </c>
      <c r="T7" s="24">
        <v>122.85</v>
      </c>
      <c r="U7" s="24">
        <v>377.92</v>
      </c>
      <c r="V7" s="24">
        <v>1928</v>
      </c>
      <c r="W7" s="24">
        <v>1.1399999999999999</v>
      </c>
      <c r="X7" s="24">
        <v>1691.23</v>
      </c>
      <c r="Y7" s="24" t="s">
        <v>102</v>
      </c>
      <c r="Z7" s="24">
        <v>122.67</v>
      </c>
      <c r="AA7" s="24">
        <v>119.54</v>
      </c>
      <c r="AB7" s="24">
        <v>116.74</v>
      </c>
      <c r="AC7" s="24">
        <v>106.44</v>
      </c>
      <c r="AD7" s="24" t="s">
        <v>102</v>
      </c>
      <c r="AE7" s="24">
        <v>104.22</v>
      </c>
      <c r="AF7" s="24">
        <v>106.37</v>
      </c>
      <c r="AG7" s="24">
        <v>106.07</v>
      </c>
      <c r="AH7" s="24">
        <v>105.5</v>
      </c>
      <c r="AI7" s="24">
        <v>103.61</v>
      </c>
      <c r="AJ7" s="24" t="s">
        <v>102</v>
      </c>
      <c r="AK7" s="24">
        <v>0</v>
      </c>
      <c r="AL7" s="24">
        <v>0</v>
      </c>
      <c r="AM7" s="24">
        <v>0</v>
      </c>
      <c r="AN7" s="24">
        <v>0</v>
      </c>
      <c r="AO7" s="24" t="s">
        <v>102</v>
      </c>
      <c r="AP7" s="24">
        <v>23.66</v>
      </c>
      <c r="AQ7" s="24">
        <v>139.02000000000001</v>
      </c>
      <c r="AR7" s="24">
        <v>132.04</v>
      </c>
      <c r="AS7" s="24">
        <v>145.43</v>
      </c>
      <c r="AT7" s="24">
        <v>133.62</v>
      </c>
      <c r="AU7" s="24" t="s">
        <v>102</v>
      </c>
      <c r="AV7" s="24">
        <v>35.19</v>
      </c>
      <c r="AW7" s="24">
        <v>67.78</v>
      </c>
      <c r="AX7" s="24">
        <v>98.87</v>
      </c>
      <c r="AY7" s="24">
        <v>118.22</v>
      </c>
      <c r="AZ7" s="24" t="s">
        <v>102</v>
      </c>
      <c r="BA7" s="24">
        <v>103.43</v>
      </c>
      <c r="BB7" s="24">
        <v>29.13</v>
      </c>
      <c r="BC7" s="24">
        <v>35.69</v>
      </c>
      <c r="BD7" s="24">
        <v>38.4</v>
      </c>
      <c r="BE7" s="24">
        <v>36.94</v>
      </c>
      <c r="BF7" s="24" t="s">
        <v>102</v>
      </c>
      <c r="BG7" s="24">
        <v>3631.32</v>
      </c>
      <c r="BH7" s="24">
        <v>0</v>
      </c>
      <c r="BI7" s="24">
        <v>469.71</v>
      </c>
      <c r="BJ7" s="24">
        <v>447.97</v>
      </c>
      <c r="BK7" s="24" t="s">
        <v>102</v>
      </c>
      <c r="BL7" s="24">
        <v>673.08</v>
      </c>
      <c r="BM7" s="24">
        <v>867.83</v>
      </c>
      <c r="BN7" s="24">
        <v>791.76</v>
      </c>
      <c r="BO7" s="24">
        <v>900.82</v>
      </c>
      <c r="BP7" s="24">
        <v>809.19</v>
      </c>
      <c r="BQ7" s="24" t="s">
        <v>102</v>
      </c>
      <c r="BR7" s="24">
        <v>71.69</v>
      </c>
      <c r="BS7" s="24">
        <v>60.38</v>
      </c>
      <c r="BT7" s="24">
        <v>57.07</v>
      </c>
      <c r="BU7" s="24">
        <v>51.32</v>
      </c>
      <c r="BV7" s="24" t="s">
        <v>102</v>
      </c>
      <c r="BW7" s="24">
        <v>42.44</v>
      </c>
      <c r="BX7" s="24">
        <v>57.08</v>
      </c>
      <c r="BY7" s="24">
        <v>56.26</v>
      </c>
      <c r="BZ7" s="24">
        <v>52.94</v>
      </c>
      <c r="CA7" s="24">
        <v>57.02</v>
      </c>
      <c r="CB7" s="24" t="s">
        <v>102</v>
      </c>
      <c r="CC7" s="24">
        <v>150</v>
      </c>
      <c r="CD7" s="24">
        <v>177.46</v>
      </c>
      <c r="CE7" s="24">
        <v>188.91</v>
      </c>
      <c r="CF7" s="24">
        <v>211.14</v>
      </c>
      <c r="CG7" s="24" t="s">
        <v>102</v>
      </c>
      <c r="CH7" s="24">
        <v>284.54000000000002</v>
      </c>
      <c r="CI7" s="24">
        <v>274.99</v>
      </c>
      <c r="CJ7" s="24">
        <v>282.08999999999997</v>
      </c>
      <c r="CK7" s="24">
        <v>303.27999999999997</v>
      </c>
      <c r="CL7" s="24">
        <v>273.68</v>
      </c>
      <c r="CM7" s="24" t="s">
        <v>102</v>
      </c>
      <c r="CN7" s="24">
        <v>44.92</v>
      </c>
      <c r="CO7" s="24">
        <v>50.71</v>
      </c>
      <c r="CP7" s="24">
        <v>45.36</v>
      </c>
      <c r="CQ7" s="24">
        <v>43.93</v>
      </c>
      <c r="CR7" s="24" t="s">
        <v>102</v>
      </c>
      <c r="CS7" s="24">
        <v>42.33</v>
      </c>
      <c r="CT7" s="24">
        <v>54.83</v>
      </c>
      <c r="CU7" s="24">
        <v>66.53</v>
      </c>
      <c r="CV7" s="24">
        <v>52.35</v>
      </c>
      <c r="CW7" s="24">
        <v>52.55</v>
      </c>
      <c r="CX7" s="24" t="s">
        <v>102</v>
      </c>
      <c r="CY7" s="24">
        <v>75.73</v>
      </c>
      <c r="CZ7" s="24">
        <v>75.66</v>
      </c>
      <c r="DA7" s="24">
        <v>76.23</v>
      </c>
      <c r="DB7" s="24">
        <v>75.88</v>
      </c>
      <c r="DC7" s="24" t="s">
        <v>102</v>
      </c>
      <c r="DD7" s="24">
        <v>62.5</v>
      </c>
      <c r="DE7" s="24">
        <v>84.7</v>
      </c>
      <c r="DF7" s="24">
        <v>84.67</v>
      </c>
      <c r="DG7" s="24">
        <v>84.39</v>
      </c>
      <c r="DH7" s="24">
        <v>87.3</v>
      </c>
      <c r="DI7" s="24" t="s">
        <v>102</v>
      </c>
      <c r="DJ7" s="24">
        <v>4.1100000000000003</v>
      </c>
      <c r="DK7" s="24">
        <v>8.1999999999999993</v>
      </c>
      <c r="DL7" s="24">
        <v>12.13</v>
      </c>
      <c r="DM7" s="24">
        <v>15.75</v>
      </c>
      <c r="DN7" s="24" t="s">
        <v>102</v>
      </c>
      <c r="DO7" s="24">
        <v>12.06</v>
      </c>
      <c r="DP7" s="24">
        <v>20.34</v>
      </c>
      <c r="DQ7" s="24">
        <v>21.85</v>
      </c>
      <c r="DR7" s="24">
        <v>25.19</v>
      </c>
      <c r="DS7" s="24">
        <v>27.11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2024-01-26T06:33:27Z</cp:lastPrinted>
  <dcterms:created xsi:type="dcterms:W3CDTF">2023-12-12T01:01:00Z</dcterms:created>
  <dcterms:modified xsi:type="dcterms:W3CDTF">2024-01-26T07:48:49Z</dcterms:modified>
  <cp:category/>
</cp:coreProperties>
</file>