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05 太田市■\"/>
    </mc:Choice>
  </mc:AlternateContent>
  <xr:revisionPtr revIDLastSave="0" documentId="8_{7AAD4C15-DC93-4149-9B24-7568D9F23050}" xr6:coauthVersionLast="47" xr6:coauthVersionMax="47" xr10:uidLastSave="{00000000-0000-0000-0000-000000000000}"/>
  <workbookProtection workbookAlgorithmName="SHA-512" workbookHashValue="azaxouvcTfk3HznVbLV9UdsbeGm/BoTrl2F9u2mWr9NVOPts4b104Z4rGN/tmgFSNvttog/eIehsPDjNgfQTfw==" workbookSaltValue="iz+iqa7PeuGjit5Vwa5jV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H85" i="4"/>
  <c r="G85" i="4"/>
  <c r="BB10" i="4"/>
  <c r="AT10" i="4"/>
  <c r="W10" i="4"/>
  <c r="P10" i="4"/>
  <c r="I10" i="4"/>
  <c r="BB8" i="4"/>
  <c r="AT8" i="4"/>
  <c r="AD8" i="4"/>
  <c r="W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<sst xmlns="http://schemas.openxmlformats.org/spreadsheetml/2006/main" count="236" uniqueCount="117">
  <si>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</si>
  <si>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</si>
  <si>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</si>
  <si>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</si>
  <si>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</si>
  <si>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</si>
  <si>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</si>
  <si>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</si>
  <si>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</si>
  <si>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</si>
  <si>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</si>
  <si>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</si>
  <si>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</si>
  <si>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</si>
  <si>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</si>
  <si>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</si>
  <si>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</si>
  <si>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</si>
  <si>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</si>
  <si>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</si>
  <si>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</si>
  <si>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</si>
  <si>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</si>
  <si>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</si>
  <si>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</si>
  <si>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</si>
  <si>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</si>
  <si>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</si>
  <si>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</si>
  <si>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</si>
  <si>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</si>
  <si>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</si>
  <si>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</si>
  <si>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</si>
  <si>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</si>
  <si>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</si>
  <si>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</si>
  <si>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</si>
  <si>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</si>
  <si>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</si>
  <si>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</si>
  <si>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</si>
  <si>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</si>
  <si>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</si>
  <si>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</si>
  <si>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</si>
  <si>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</si>
  <si>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</si>
  <si>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</si>
  <si>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</si>
  <si>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</si>
  <si>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</si>
  <si>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</si>
  <si>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</si>
  <si>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</si>
  <si>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</si>
  <si>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</si>
  <si>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</si>
  <si>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</si>
  <si>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</si>
  <si>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</si>
  <si>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</si>
  <si>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</si>
  <si>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</si>
  <si>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</si>
  <si>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</si>
  <si>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</si>
  <si>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</si>
  <si>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</si>
  <si>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</si>
  <si>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</si>
  <si>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</si>
  <si>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</si>
  <si>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</si>
  <si>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</si>
  <si>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</si>
  <si>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</si>
  <si>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</si>
  <si>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</si>
  <si>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</si>
  <si>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</si>
  <si>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</si>
  <si>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</si>
  <si>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</si>
  <si>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</si>
  <si>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</si>
  <si>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</si>
  <si>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</si>
  <si>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</si>
  <si>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</si>
  <si>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</si>
  <si>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</si>
  <si>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</si>
  <si>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</si>
  <si>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</si>
  <si>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</si>
  <si>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太田市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</si>
  <si>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</si>
  <si>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</si>
  <si>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</si>
  <si>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</si>
  <si>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</si>
  <si>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</si>
  <si>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</si>
  <si>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</si>
  <si>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</si>
  <si>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</si>
  <si>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</si>
  <si>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</si>
  <si>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</si>
  <si>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</si>
  <si>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</si>
  <si>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</si>
  <si>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</si>
  <si>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①新規の建設改良費の計上がなかったため値が増加した。
②法定耐用年数に到達したものがないため計上なし。
③法定耐用年数に到達したものがないため計上なし。
将来を見据えた公共下水道と一体的な長寿命化に取り組んでいきたい。</t>
    <phoneticPr fontId="4"/>
  </si>
  <si>
    <t>①収支不足額について、一般会計からの繰入金（基準外）を前提としているため、100％を超えている。
②累積欠損金は発生していない。
③企業債の減少により数値は上昇した。
④企業債現在高の減少により、数値が下がった。
⑤下水道使用料が減る一方、汚水処理費が増加したため数値は下がった。全国平均を下回っている。
⑥狭い範囲を整備するという事業の性質上、比較的高コストになりやすいが、公共下水道と一体的に事業運営していることで、維持管理費等が比較的低く抑えられているが、汚水処理経費が増加したため、数値は上昇した。
⑦公共下水道の処理場を共同利用しているため、計上なし。
⑧処理区域内人口の増よりも接続済人口の増の方が大きかったため、数値は上昇したが、全国平均を下回っている。
　限定的な地域に対して投資を集中させる本事業の性格上、他事業と比べ投資割合が過大となり易い。また、公共下水道との一体的な事業運営が前提となるため、本事業の値のみでの経営判断は難しいといえる。</t>
    <rPh sb="78" eb="80">
      <t>ジョウショウ</t>
    </rPh>
    <rPh sb="108" eb="111">
      <t>ゲスイドウ</t>
    </rPh>
    <rPh sb="111" eb="114">
      <t>シヨウリョウ</t>
    </rPh>
    <rPh sb="115" eb="116">
      <t>ヘ</t>
    </rPh>
    <rPh sb="117" eb="119">
      <t>イッポウ</t>
    </rPh>
    <rPh sb="120" eb="124">
      <t>オスイショリ</t>
    </rPh>
    <rPh sb="124" eb="125">
      <t>ヒ</t>
    </rPh>
    <rPh sb="126" eb="128">
      <t>ゾウカ</t>
    </rPh>
    <rPh sb="132" eb="134">
      <t>スウチ</t>
    </rPh>
    <rPh sb="135" eb="136">
      <t>サ</t>
    </rPh>
    <rPh sb="231" eb="235">
      <t>オスイショリ</t>
    </rPh>
    <rPh sb="235" eb="237">
      <t>ケイヒ</t>
    </rPh>
    <rPh sb="238" eb="240">
      <t>ゾウカ</t>
    </rPh>
    <rPh sb="245" eb="247">
      <t>スウチ</t>
    </rPh>
    <rPh sb="248" eb="250">
      <t>ジョウショウ</t>
    </rPh>
    <phoneticPr fontId="4"/>
  </si>
  <si>
    <t>未だ未普及地域が多く残り、すべての計画地域に対して下水道を普及させるには継続して多額の建設投資を行っていく必要がある。また、本事業は構造的に利益を生み出しにくい事業であるため、公共性を担保しつつ、いかに収益を向上させていくかが課題となる。令和6年6月検針分より、経費回収率を80％とする下水道使用料の改定を行った。引き続き計画的かつ効率的な経営に努めたい。</t>
    <rPh sb="119" eb="121">
      <t>レイワ</t>
    </rPh>
    <rPh sb="122" eb="123">
      <t>ネン</t>
    </rPh>
    <rPh sb="124" eb="125">
      <t>ガツ</t>
    </rPh>
    <rPh sb="125" eb="127">
      <t>ケンシン</t>
    </rPh>
    <rPh sb="127" eb="128">
      <t>ブン</t>
    </rPh>
    <rPh sb="131" eb="133">
      <t>ケイヒ</t>
    </rPh>
    <rPh sb="133" eb="136">
      <t>カイシュウリツ</t>
    </rPh>
    <rPh sb="143" eb="146">
      <t>ゲスイドウ</t>
    </rPh>
    <rPh sb="146" eb="149">
      <t>シヨウリョウ</t>
    </rPh>
    <rPh sb="150" eb="152">
      <t>カイテイ</t>
    </rPh>
    <rPh sb="153" eb="15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</si>
</sst>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A3-4997-A841-10D52C2924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0.22</c:v>
                </c:pt>
              </c:numCache>
            </c:numRef>
          </c:val>
          <c:smooth val="0"/>
          <c:extLst>
            <c:ext xmlns:c16="http://schemas.microsoft.com/office/drawing/2014/chart" uri="{C3380CC4-5D6E-409C-BE32-E72D297353CC}">
              <c16:uniqueId val="{00000001-C9A3-4997-A841-10D52C2924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65-4AD5-A562-12081F334B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45.3</c:v>
                </c:pt>
              </c:numCache>
            </c:numRef>
          </c:val>
          <c:smooth val="0"/>
          <c:extLst>
            <c:ext xmlns:c16="http://schemas.microsoft.com/office/drawing/2014/chart" uri="{C3380CC4-5D6E-409C-BE32-E72D297353CC}">
              <c16:uniqueId val="{00000001-7965-4AD5-A562-12081F334B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65.87</c:v>
                </c:pt>
                <c:pt idx="1">
                  <c:v>66.42</c:v>
                </c:pt>
                <c:pt idx="2">
                  <c:v>66.989999999999995</c:v>
                </c:pt>
                <c:pt idx="3">
                  <c:v>68.2</c:v>
                </c:pt>
                <c:pt idx="4">
                  <c:v>68.73</c:v>
                </c:pt>
              </c:numCache>
            </c:numRef>
          </c:val>
          <c:extLst>
            <c:ext xmlns:c16="http://schemas.microsoft.com/office/drawing/2014/chart" uri="{C3380CC4-5D6E-409C-BE32-E72D297353CC}">
              <c16:uniqueId val="{00000000-2191-4963-8376-D0C8A7CAA0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88.37</c:v>
                </c:pt>
              </c:numCache>
            </c:numRef>
          </c:val>
          <c:smooth val="0"/>
          <c:extLst>
            <c:ext xmlns:c16="http://schemas.microsoft.com/office/drawing/2014/chart" uri="{C3380CC4-5D6E-409C-BE32-E72D297353CC}">
              <c16:uniqueId val="{00000001-2191-4963-8376-D0C8A7CAA0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113.75</c:v>
                </c:pt>
                <c:pt idx="1">
                  <c:v>123.28</c:v>
                </c:pt>
                <c:pt idx="2">
                  <c:v>129.05000000000001</c:v>
                </c:pt>
                <c:pt idx="3">
                  <c:v>129.66999999999999</c:v>
                </c:pt>
                <c:pt idx="4">
                  <c:v>127.49</c:v>
                </c:pt>
              </c:numCache>
            </c:numRef>
          </c:val>
          <c:extLst>
            <c:ext xmlns:c16="http://schemas.microsoft.com/office/drawing/2014/chart" uri="{C3380CC4-5D6E-409C-BE32-E72D297353CC}">
              <c16:uniqueId val="{00000000-03CE-4FFD-9494-716FB69AD8A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101.98</c:v>
                </c:pt>
              </c:numCache>
            </c:numRef>
          </c:val>
          <c:smooth val="0"/>
          <c:extLst>
            <c:ext xmlns:c16="http://schemas.microsoft.com/office/drawing/2014/chart" uri="{C3380CC4-5D6E-409C-BE32-E72D297353CC}">
              <c16:uniqueId val="{00000001-03CE-4FFD-9494-716FB69AD8A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37.1</c:v>
                </c:pt>
                <c:pt idx="1">
                  <c:v>39.700000000000003</c:v>
                </c:pt>
                <c:pt idx="2">
                  <c:v>41.56</c:v>
                </c:pt>
                <c:pt idx="3">
                  <c:v>43.46</c:v>
                </c:pt>
                <c:pt idx="4">
                  <c:v>45.34</c:v>
                </c:pt>
              </c:numCache>
            </c:numRef>
          </c:val>
          <c:extLst>
            <c:ext xmlns:c16="http://schemas.microsoft.com/office/drawing/2014/chart" uri="{C3380CC4-5D6E-409C-BE32-E72D297353CC}">
              <c16:uniqueId val="{00000000-63E5-49B2-B3A5-2BDD8D1348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32.57</c:v>
                </c:pt>
              </c:numCache>
            </c:numRef>
          </c:val>
          <c:smooth val="0"/>
          <c:extLst>
            <c:ext xmlns:c16="http://schemas.microsoft.com/office/drawing/2014/chart" uri="{C3380CC4-5D6E-409C-BE32-E72D297353CC}">
              <c16:uniqueId val="{00000001-63E5-49B2-B3A5-2BDD8D1348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90-4B66-95CF-9D13B65769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0.04</c:v>
                </c:pt>
              </c:numCache>
            </c:numRef>
          </c:val>
          <c:smooth val="0"/>
          <c:extLst>
            <c:ext xmlns:c16="http://schemas.microsoft.com/office/drawing/2014/chart" uri="{C3380CC4-5D6E-409C-BE32-E72D297353CC}">
              <c16:uniqueId val="{00000001-1D90-4B66-95CF-9D13B65769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F3-4082-95CD-F22D96907EB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52.27</c:v>
                </c:pt>
              </c:numCache>
            </c:numRef>
          </c:val>
          <c:smooth val="0"/>
          <c:extLst>
            <c:ext xmlns:c16="http://schemas.microsoft.com/office/drawing/2014/chart" uri="{C3380CC4-5D6E-409C-BE32-E72D297353CC}">
              <c16:uniqueId val="{00000001-71F3-4082-95CD-F22D96907EB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4.93</c:v>
                </c:pt>
                <c:pt idx="1">
                  <c:v>5.28</c:v>
                </c:pt>
                <c:pt idx="2">
                  <c:v>6.5</c:v>
                </c:pt>
                <c:pt idx="3">
                  <c:v>6.83</c:v>
                </c:pt>
                <c:pt idx="4">
                  <c:v>7.77</c:v>
                </c:pt>
              </c:numCache>
            </c:numRef>
          </c:val>
          <c:extLst>
            <c:ext xmlns:c16="http://schemas.microsoft.com/office/drawing/2014/chart" uri="{C3380CC4-5D6E-409C-BE32-E72D297353CC}">
              <c16:uniqueId val="{00000000-7D62-4119-891E-C46C220D1B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41.51</c:v>
                </c:pt>
              </c:numCache>
            </c:numRef>
          </c:val>
          <c:smooth val="0"/>
          <c:extLst>
            <c:ext xmlns:c16="http://schemas.microsoft.com/office/drawing/2014/chart" uri="{C3380CC4-5D6E-409C-BE32-E72D297353CC}">
              <c16:uniqueId val="{00000001-7D62-4119-891E-C46C220D1B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813.43</c:v>
                </c:pt>
                <c:pt idx="1">
                  <c:v>798.23</c:v>
                </c:pt>
                <c:pt idx="2">
                  <c:v>585.24</c:v>
                </c:pt>
                <c:pt idx="3">
                  <c:v>497.94</c:v>
                </c:pt>
                <c:pt idx="4">
                  <c:v>357.87</c:v>
                </c:pt>
              </c:numCache>
            </c:numRef>
          </c:val>
          <c:extLst>
            <c:ext xmlns:c16="http://schemas.microsoft.com/office/drawing/2014/chart" uri="{C3380CC4-5D6E-409C-BE32-E72D297353CC}">
              <c16:uniqueId val="{00000000-D3E9-4FB1-B8A5-794F65A3A54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1160.22</c:v>
                </c:pt>
              </c:numCache>
            </c:numRef>
          </c:val>
          <c:smooth val="0"/>
          <c:extLst>
            <c:ext xmlns:c16="http://schemas.microsoft.com/office/drawing/2014/chart" uri="{C3380CC4-5D6E-409C-BE32-E72D297353CC}">
              <c16:uniqueId val="{00000001-D3E9-4FB1-B8A5-794F65A3A54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63.23</c:v>
                </c:pt>
                <c:pt idx="1">
                  <c:v>67.33</c:v>
                </c:pt>
                <c:pt idx="2">
                  <c:v>67.33</c:v>
                </c:pt>
                <c:pt idx="3">
                  <c:v>67.34</c:v>
                </c:pt>
                <c:pt idx="4">
                  <c:v>64.290000000000006</c:v>
                </c:pt>
              </c:numCache>
            </c:numRef>
          </c:val>
          <c:extLst>
            <c:ext xmlns:c16="http://schemas.microsoft.com/office/drawing/2014/chart" uri="{C3380CC4-5D6E-409C-BE32-E72D297353CC}">
              <c16:uniqueId val="{00000000-1642-4D24-999A-A7727DFEA2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81.81</c:v>
                </c:pt>
              </c:numCache>
            </c:numRef>
          </c:val>
          <c:smooth val="0"/>
          <c:extLst>
            <c:ext xmlns:c16="http://schemas.microsoft.com/office/drawing/2014/chart" uri="{C3380CC4-5D6E-409C-BE32-E72D297353CC}">
              <c16:uniqueId val="{00000001-1642-4D24-999A-A7727DFEA2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159.74</c:v>
                </c:pt>
                <c:pt idx="1">
                  <c:v>150</c:v>
                </c:pt>
                <c:pt idx="2">
                  <c:v>150</c:v>
                </c:pt>
                <c:pt idx="3">
                  <c:v>150</c:v>
                </c:pt>
                <c:pt idx="4">
                  <c:v>157.1</c:v>
                </c:pt>
              </c:numCache>
            </c:numRef>
          </c:val>
          <c:extLst>
            <c:ext xmlns:c16="http://schemas.microsoft.com/office/drawing/2014/chart" uri="{C3380CC4-5D6E-409C-BE32-E72D297353CC}">
              <c16:uniqueId val="{00000000-0653-4ED9-B204-3BE923291B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193.59</c:v>
                </c:pt>
              </c:numCache>
            </c:numRef>
          </c:val>
          <c:smooth val="0"/>
          <c:extLst>
            <c:ext xmlns:c16="http://schemas.microsoft.com/office/drawing/2014/chart" uri="{C3380CC4-5D6E-409C-BE32-E72D297353CC}">
              <c16:uniqueId val="{00000001-0653-4ED9-B204-3BE923291B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E37" sqref="BE37"/>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群馬県　太田市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45">
        <f>データ!S6</f>
        <v>222403</v>
      </c>
      <c r="AM8" s="45"/>
      <c r="AN8" s="45"/>
      <c r="AO8" s="45"/>
      <c r="AP8" s="45"/>
      <c r="AQ8" s="45"/>
      <c r="AR8" s="45"/>
      <c r="AS8" s="45"/>
      <c r="AT8" s="46">
        <f>データ!T6</f>
        <v>175.54</v>
      </c>
      <c r="AU8" s="46"/>
      <c r="AV8" s="46"/>
      <c r="AW8" s="46"/>
      <c r="AX8" s="46"/>
      <c r="AY8" s="46"/>
      <c r="AZ8" s="46"/>
      <c r="BA8" s="46"/>
      <c r="BB8" s="46">
        <f>データ!U6</f>
        <v>1266.96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76.19</v>
      </c>
      <c r="J10" s="46"/>
      <c r="K10" s="46"/>
      <c r="L10" s="46"/>
      <c r="M10" s="46"/>
      <c r="N10" s="46"/>
      <c r="O10" s="46"/>
      <c r="P10" s="46">
        <f>データ!P6</f>
        <v>0.56000000000000005</v>
      </c>
      <c r="Q10" s="46"/>
      <c r="R10" s="46"/>
      <c r="S10" s="46"/>
      <c r="T10" s="46"/>
      <c r="U10" s="46"/>
      <c r="V10" s="46"/>
      <c r="W10" s="46">
        <f>データ!Q6</f>
        <v>72.91</v>
      </c>
      <c r="X10" s="46"/>
      <c r="Y10" s="46"/>
      <c r="Z10" s="46"/>
      <c r="AA10" s="46"/>
      <c r="AB10" s="46"/>
      <c r="AC10" s="46"/>
      <c r="AD10" s="45">
        <f>データ!R6</f>
        <v>2222</v>
      </c>
      <c r="AE10" s="45"/>
      <c r="AF10" s="45"/>
      <c r="AG10" s="45"/>
      <c r="AH10" s="45"/>
      <c r="AI10" s="45"/>
      <c r="AJ10" s="45"/>
      <c r="AK10" s="2"/>
      <c r="AL10" s="45">
        <f>データ!V6</f>
        <v>1244</v>
      </c>
      <c r="AM10" s="45"/>
      <c r="AN10" s="45"/>
      <c r="AO10" s="45"/>
      <c r="AP10" s="45"/>
      <c r="AQ10" s="45"/>
      <c r="AR10" s="45"/>
      <c r="AS10" s="45"/>
      <c r="AT10" s="46">
        <f>データ!W6</f>
        <v>0.39</v>
      </c>
      <c r="AU10" s="46"/>
      <c r="AV10" s="46"/>
      <c r="AW10" s="46"/>
      <c r="AX10" s="46"/>
      <c r="AY10" s="46"/>
      <c r="AZ10" s="46"/>
      <c r="BA10" s="46"/>
      <c r="BB10" s="46">
        <f>データ!X6</f>
        <v>3189.74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B3nzXbHtOjKDf0jrJKF3utAJ26nq95Ocfo68pNjRWSVSl85geBt8CWSra+wNfTn2kR/6NOGzxE9Kk71912ij1Q==" saltValue="kino0BFAXamE41gUxpt5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102059</v>
      </c>
      <c r="D6" s="19">
        <f t="shared" si="3"/>
        <v>46</v>
      </c>
      <c r="E6" s="19">
        <f t="shared" si="3"/>
        <v>17</v>
      </c>
      <c r="F6" s="19">
        <f t="shared" si="3"/>
        <v>4</v>
      </c>
      <c r="G6" s="19">
        <f t="shared" si="3"/>
        <v>0</v>
      </c>
      <c r="H6" s="19" t="str">
        <f t="shared" si="3"/>
        <v>群馬県　太田市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76.19</v>
      </c>
      <c r="P6" s="20">
        <f t="shared" si="3"/>
        <v>0.56000000000000005</v>
      </c>
      <c r="Q6" s="20">
        <f t="shared" si="3"/>
        <v>72.91</v>
      </c>
      <c r="R6" s="20">
        <f t="shared" si="3"/>
        <v>2222</v>
      </c>
      <c r="S6" s="20">
        <f t="shared" si="3"/>
        <v>222403</v>
      </c>
      <c r="T6" s="20">
        <f t="shared" si="3"/>
        <v>175.54</v>
      </c>
      <c r="U6" s="20">
        <f t="shared" si="3"/>
        <v>1266.96</v>
      </c>
      <c r="V6" s="20">
        <f t="shared" si="3"/>
        <v>1244</v>
      </c>
      <c r="W6" s="20">
        <f t="shared" si="3"/>
        <v>0.39</v>
      </c>
      <c r="X6" s="20">
        <f t="shared" si="3"/>
        <v>3189.74</v>
      </c>
      <c r="Y6" s="21">
        <f>IF(Y7="",NA(),Y7)</f>
        <v>113.75</v>
      </c>
      <c r="Z6" s="21">
        <f t="shared" ref="Z6:AH6" si="4">IF(Z7="",NA(),Z7)</f>
        <v>123.28</v>
      </c>
      <c r="AA6" s="21">
        <f t="shared" si="4"/>
        <v>129.05000000000001</v>
      </c>
      <c r="AB6" s="21">
        <f t="shared" si="4"/>
        <v>129.66999999999999</v>
      </c>
      <c r="AC6" s="21">
        <f t="shared" si="4"/>
        <v>127.49</v>
      </c>
      <c r="AD6" s="21">
        <f t="shared" si="4"/>
        <v>101.72</v>
      </c>
      <c r="AE6" s="21">
        <f t="shared" si="4"/>
        <v>102.73</v>
      </c>
      <c r="AF6" s="21">
        <f t="shared" si="4"/>
        <v>105.78</v>
      </c>
      <c r="AG6" s="21">
        <f t="shared" si="4"/>
        <v>106.09</v>
      </c>
      <c r="AH6" s="21">
        <f t="shared" si="4"/>
        <v>101.98</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52.27</v>
      </c>
      <c r="AT6" s="20" t="str">
        <f>IF(AT7="","",IF(AT7="-","【-】","【"&amp;SUBSTITUTE(TEXT(AT7,"#,##0.00"),"-","△")&amp;"】"))</f>
        <v>【65.93】</v>
      </c>
      <c r="AU6" s="21">
        <f>IF(AU7="",NA(),AU7)</f>
        <v>4.93</v>
      </c>
      <c r="AV6" s="21">
        <f t="shared" ref="AV6:BD6" si="6">IF(AV7="",NA(),AV7)</f>
        <v>5.28</v>
      </c>
      <c r="AW6" s="21">
        <f t="shared" si="6"/>
        <v>6.5</v>
      </c>
      <c r="AX6" s="21">
        <f t="shared" si="6"/>
        <v>6.83</v>
      </c>
      <c r="AY6" s="21">
        <f t="shared" si="6"/>
        <v>7.77</v>
      </c>
      <c r="AZ6" s="21">
        <f t="shared" si="6"/>
        <v>49.18</v>
      </c>
      <c r="BA6" s="21">
        <f t="shared" si="6"/>
        <v>47.72</v>
      </c>
      <c r="BB6" s="21">
        <f t="shared" si="6"/>
        <v>44.24</v>
      </c>
      <c r="BC6" s="21">
        <f t="shared" si="6"/>
        <v>43.07</v>
      </c>
      <c r="BD6" s="21">
        <f t="shared" si="6"/>
        <v>41.51</v>
      </c>
      <c r="BE6" s="20" t="str">
        <f>IF(BE7="","",IF(BE7="-","【-】","【"&amp;SUBSTITUTE(TEXT(BE7,"#,##0.00"),"-","△")&amp;"】"))</f>
        <v>【44.25】</v>
      </c>
      <c r="BF6" s="21">
        <f>IF(BF7="",NA(),BF7)</f>
        <v>813.43</v>
      </c>
      <c r="BG6" s="21">
        <f t="shared" ref="BG6:BO6" si="7">IF(BG7="",NA(),BG7)</f>
        <v>798.23</v>
      </c>
      <c r="BH6" s="21">
        <f t="shared" si="7"/>
        <v>585.24</v>
      </c>
      <c r="BI6" s="21">
        <f t="shared" si="7"/>
        <v>497.94</v>
      </c>
      <c r="BJ6" s="21">
        <f t="shared" si="7"/>
        <v>357.87</v>
      </c>
      <c r="BK6" s="21">
        <f t="shared" si="7"/>
        <v>1194.1500000000001</v>
      </c>
      <c r="BL6" s="21">
        <f t="shared" si="7"/>
        <v>1206.79</v>
      </c>
      <c r="BM6" s="21">
        <f t="shared" si="7"/>
        <v>1258.43</v>
      </c>
      <c r="BN6" s="21">
        <f t="shared" si="7"/>
        <v>1163.75</v>
      </c>
      <c r="BO6" s="21">
        <f t="shared" si="7"/>
        <v>1160.22</v>
      </c>
      <c r="BP6" s="20" t="str">
        <f>IF(BP7="","",IF(BP7="-","【-】","【"&amp;SUBSTITUTE(TEXT(BP7,"#,##0.00"),"-","△")&amp;"】"))</f>
        <v>【1,182.11】</v>
      </c>
      <c r="BQ6" s="21">
        <f>IF(BQ7="",NA(),BQ7)</f>
        <v>63.23</v>
      </c>
      <c r="BR6" s="21">
        <f t="shared" ref="BR6:BZ6" si="8">IF(BR7="",NA(),BR7)</f>
        <v>67.33</v>
      </c>
      <c r="BS6" s="21">
        <f t="shared" si="8"/>
        <v>67.33</v>
      </c>
      <c r="BT6" s="21">
        <f t="shared" si="8"/>
        <v>67.34</v>
      </c>
      <c r="BU6" s="21">
        <f t="shared" si="8"/>
        <v>64.290000000000006</v>
      </c>
      <c r="BV6" s="21">
        <f t="shared" si="8"/>
        <v>72.260000000000005</v>
      </c>
      <c r="BW6" s="21">
        <f t="shared" si="8"/>
        <v>71.84</v>
      </c>
      <c r="BX6" s="21">
        <f t="shared" si="8"/>
        <v>73.36</v>
      </c>
      <c r="BY6" s="21">
        <f t="shared" si="8"/>
        <v>72.599999999999994</v>
      </c>
      <c r="BZ6" s="21">
        <f t="shared" si="8"/>
        <v>81.81</v>
      </c>
      <c r="CA6" s="20" t="str">
        <f>IF(CA7="","",IF(CA7="-","【-】","【"&amp;SUBSTITUTE(TEXT(CA7,"#,##0.00"),"-","△")&amp;"】"))</f>
        <v>【73.78】</v>
      </c>
      <c r="CB6" s="21">
        <f>IF(CB7="",NA(),CB7)</f>
        <v>159.74</v>
      </c>
      <c r="CC6" s="21">
        <f t="shared" ref="CC6:CK6" si="9">IF(CC7="",NA(),CC7)</f>
        <v>150</v>
      </c>
      <c r="CD6" s="21">
        <f t="shared" si="9"/>
        <v>150</v>
      </c>
      <c r="CE6" s="21">
        <f t="shared" si="9"/>
        <v>150</v>
      </c>
      <c r="CF6" s="21">
        <f t="shared" si="9"/>
        <v>157.1</v>
      </c>
      <c r="CG6" s="21">
        <f t="shared" si="9"/>
        <v>230.02</v>
      </c>
      <c r="CH6" s="21">
        <f t="shared" si="9"/>
        <v>228.47</v>
      </c>
      <c r="CI6" s="21">
        <f t="shared" si="9"/>
        <v>224.88</v>
      </c>
      <c r="CJ6" s="21">
        <f t="shared" si="9"/>
        <v>228.64</v>
      </c>
      <c r="CK6" s="21">
        <f t="shared" si="9"/>
        <v>193.59</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45.3</v>
      </c>
      <c r="CW6" s="20" t="str">
        <f>IF(CW7="","",IF(CW7="-","【-】","【"&amp;SUBSTITUTE(TEXT(CW7,"#,##0.00"),"-","△")&amp;"】"))</f>
        <v>【42.22】</v>
      </c>
      <c r="CX6" s="21">
        <f>IF(CX7="",NA(),CX7)</f>
        <v>65.87</v>
      </c>
      <c r="CY6" s="21">
        <f t="shared" ref="CY6:DG6" si="11">IF(CY7="",NA(),CY7)</f>
        <v>66.42</v>
      </c>
      <c r="CZ6" s="21">
        <f t="shared" si="11"/>
        <v>66.989999999999995</v>
      </c>
      <c r="DA6" s="21">
        <f t="shared" si="11"/>
        <v>68.2</v>
      </c>
      <c r="DB6" s="21">
        <f t="shared" si="11"/>
        <v>68.73</v>
      </c>
      <c r="DC6" s="21">
        <f t="shared" si="11"/>
        <v>83.32</v>
      </c>
      <c r="DD6" s="21">
        <f t="shared" si="11"/>
        <v>83.75</v>
      </c>
      <c r="DE6" s="21">
        <f t="shared" si="11"/>
        <v>84.19</v>
      </c>
      <c r="DF6" s="21">
        <f t="shared" si="11"/>
        <v>84.34</v>
      </c>
      <c r="DG6" s="21">
        <f t="shared" si="11"/>
        <v>88.37</v>
      </c>
      <c r="DH6" s="20" t="str">
        <f>IF(DH7="","",IF(DH7="-","【-】","【"&amp;SUBSTITUTE(TEXT(DH7,"#,##0.00"),"-","△")&amp;"】"))</f>
        <v>【85.67】</v>
      </c>
      <c r="DI6" s="21">
        <f>IF(DI7="",NA(),DI7)</f>
        <v>37.1</v>
      </c>
      <c r="DJ6" s="21">
        <f t="shared" ref="DJ6:DR6" si="12">IF(DJ7="",NA(),DJ7)</f>
        <v>39.700000000000003</v>
      </c>
      <c r="DK6" s="21">
        <f t="shared" si="12"/>
        <v>41.56</v>
      </c>
      <c r="DL6" s="21">
        <f t="shared" si="12"/>
        <v>43.46</v>
      </c>
      <c r="DM6" s="21">
        <f t="shared" si="12"/>
        <v>45.34</v>
      </c>
      <c r="DN6" s="21">
        <f t="shared" si="12"/>
        <v>24.68</v>
      </c>
      <c r="DO6" s="21">
        <f t="shared" si="12"/>
        <v>24.68</v>
      </c>
      <c r="DP6" s="21">
        <f t="shared" si="12"/>
        <v>21.36</v>
      </c>
      <c r="DQ6" s="21">
        <f t="shared" si="12"/>
        <v>22.79</v>
      </c>
      <c r="DR6" s="21">
        <f t="shared" si="12"/>
        <v>32.57</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0.04</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0.22</v>
      </c>
      <c r="EO6" s="20" t="str">
        <f>IF(EO7="","",IF(EO7="-","【-】","【"&amp;SUBSTITUTE(TEXT(EO7,"#,##0.00"),"-","△")&amp;"】"))</f>
        <v>【0.13】</v>
      </c>
    </row>
    <row r="7" spans="1:148" s="22" customFormat="1" x14ac:dyDescent="0.2">
      <c r="A7" s="14"/>
      <c r="B7" s="23">
        <v>2022</v>
      </c>
      <c r="C7" s="23">
        <v>102059</v>
      </c>
      <c r="D7" s="23">
        <v>46</v>
      </c>
      <c r="E7" s="23">
        <v>17</v>
      </c>
      <c r="F7" s="23">
        <v>4</v>
      </c>
      <c r="G7" s="23">
        <v>0</v>
      </c>
      <c r="H7" s="23" t="s">
        <v>96</v>
      </c>
      <c r="I7" s="23" t="s">
        <v>97</v>
      </c>
      <c r="J7" s="23" t="s">
        <v>98</v>
      </c>
      <c r="K7" s="23" t="s">
        <v>99</v>
      </c>
      <c r="L7" s="23" t="s">
        <v>100</v>
      </c>
      <c r="M7" s="23" t="s">
        <v>101</v>
      </c>
      <c r="N7" s="24" t="s">
        <v>102</v>
      </c>
      <c r="O7" s="24">
        <v>76.19</v>
      </c>
      <c r="P7" s="24">
        <v>0.56000000000000005</v>
      </c>
      <c r="Q7" s="24">
        <v>72.91</v>
      </c>
      <c r="R7" s="24">
        <v>2222</v>
      </c>
      <c r="S7" s="24">
        <v>222403</v>
      </c>
      <c r="T7" s="24">
        <v>175.54</v>
      </c>
      <c r="U7" s="24">
        <v>1266.96</v>
      </c>
      <c r="V7" s="24">
        <v>1244</v>
      </c>
      <c r="W7" s="24">
        <v>0.39</v>
      </c>
      <c r="X7" s="24">
        <v>3189.74</v>
      </c>
      <c r="Y7" s="24">
        <v>113.75</v>
      </c>
      <c r="Z7" s="24">
        <v>123.28</v>
      </c>
      <c r="AA7" s="24">
        <v>129.05000000000001</v>
      </c>
      <c r="AB7" s="24">
        <v>129.66999999999999</v>
      </c>
      <c r="AC7" s="24">
        <v>127.49</v>
      </c>
      <c r="AD7" s="24">
        <v>101.72</v>
      </c>
      <c r="AE7" s="24">
        <v>102.73</v>
      </c>
      <c r="AF7" s="24">
        <v>105.78</v>
      </c>
      <c r="AG7" s="24">
        <v>106.09</v>
      </c>
      <c r="AH7" s="24">
        <v>101.98</v>
      </c>
      <c r="AI7" s="24">
        <v>104.54</v>
      </c>
      <c r="AJ7" s="24">
        <v>0</v>
      </c>
      <c r="AK7" s="24">
        <v>0</v>
      </c>
      <c r="AL7" s="24">
        <v>0</v>
      </c>
      <c r="AM7" s="24">
        <v>0</v>
      </c>
      <c r="AN7" s="24">
        <v>0</v>
      </c>
      <c r="AO7" s="24">
        <v>112.88</v>
      </c>
      <c r="AP7" s="24">
        <v>94.97</v>
      </c>
      <c r="AQ7" s="24">
        <v>63.96</v>
      </c>
      <c r="AR7" s="24">
        <v>69.42</v>
      </c>
      <c r="AS7" s="24">
        <v>52.27</v>
      </c>
      <c r="AT7" s="24">
        <v>65.930000000000007</v>
      </c>
      <c r="AU7" s="24">
        <v>4.93</v>
      </c>
      <c r="AV7" s="24">
        <v>5.28</v>
      </c>
      <c r="AW7" s="24">
        <v>6.5</v>
      </c>
      <c r="AX7" s="24">
        <v>6.83</v>
      </c>
      <c r="AY7" s="24">
        <v>7.77</v>
      </c>
      <c r="AZ7" s="24">
        <v>49.18</v>
      </c>
      <c r="BA7" s="24">
        <v>47.72</v>
      </c>
      <c r="BB7" s="24">
        <v>44.24</v>
      </c>
      <c r="BC7" s="24">
        <v>43.07</v>
      </c>
      <c r="BD7" s="24">
        <v>41.51</v>
      </c>
      <c r="BE7" s="24">
        <v>44.25</v>
      </c>
      <c r="BF7" s="24">
        <v>813.43</v>
      </c>
      <c r="BG7" s="24">
        <v>798.23</v>
      </c>
      <c r="BH7" s="24">
        <v>585.24</v>
      </c>
      <c r="BI7" s="24">
        <v>497.94</v>
      </c>
      <c r="BJ7" s="24">
        <v>357.87</v>
      </c>
      <c r="BK7" s="24">
        <v>1194.1500000000001</v>
      </c>
      <c r="BL7" s="24">
        <v>1206.79</v>
      </c>
      <c r="BM7" s="24">
        <v>1258.43</v>
      </c>
      <c r="BN7" s="24">
        <v>1163.75</v>
      </c>
      <c r="BO7" s="24">
        <v>1160.22</v>
      </c>
      <c r="BP7" s="24">
        <v>1182.1099999999999</v>
      </c>
      <c r="BQ7" s="24">
        <v>63.23</v>
      </c>
      <c r="BR7" s="24">
        <v>67.33</v>
      </c>
      <c r="BS7" s="24">
        <v>67.33</v>
      </c>
      <c r="BT7" s="24">
        <v>67.34</v>
      </c>
      <c r="BU7" s="24">
        <v>64.290000000000006</v>
      </c>
      <c r="BV7" s="24">
        <v>72.260000000000005</v>
      </c>
      <c r="BW7" s="24">
        <v>71.84</v>
      </c>
      <c r="BX7" s="24">
        <v>73.36</v>
      </c>
      <c r="BY7" s="24">
        <v>72.599999999999994</v>
      </c>
      <c r="BZ7" s="24">
        <v>81.81</v>
      </c>
      <c r="CA7" s="24">
        <v>73.78</v>
      </c>
      <c r="CB7" s="24">
        <v>159.74</v>
      </c>
      <c r="CC7" s="24">
        <v>150</v>
      </c>
      <c r="CD7" s="24">
        <v>150</v>
      </c>
      <c r="CE7" s="24">
        <v>150</v>
      </c>
      <c r="CF7" s="24">
        <v>157.1</v>
      </c>
      <c r="CG7" s="24">
        <v>230.02</v>
      </c>
      <c r="CH7" s="24">
        <v>228.47</v>
      </c>
      <c r="CI7" s="24">
        <v>224.88</v>
      </c>
      <c r="CJ7" s="24">
        <v>228.64</v>
      </c>
      <c r="CK7" s="24">
        <v>193.59</v>
      </c>
      <c r="CL7" s="24">
        <v>220.62</v>
      </c>
      <c r="CM7" s="24" t="s">
        <v>102</v>
      </c>
      <c r="CN7" s="24" t="s">
        <v>102</v>
      </c>
      <c r="CO7" s="24" t="s">
        <v>102</v>
      </c>
      <c r="CP7" s="24" t="s">
        <v>102</v>
      </c>
      <c r="CQ7" s="24" t="s">
        <v>102</v>
      </c>
      <c r="CR7" s="24">
        <v>42.56</v>
      </c>
      <c r="CS7" s="24">
        <v>42.47</v>
      </c>
      <c r="CT7" s="24">
        <v>42.4</v>
      </c>
      <c r="CU7" s="24">
        <v>42.28</v>
      </c>
      <c r="CV7" s="24">
        <v>45.3</v>
      </c>
      <c r="CW7" s="24">
        <v>42.22</v>
      </c>
      <c r="CX7" s="24">
        <v>65.87</v>
      </c>
      <c r="CY7" s="24">
        <v>66.42</v>
      </c>
      <c r="CZ7" s="24">
        <v>66.989999999999995</v>
      </c>
      <c r="DA7" s="24">
        <v>68.2</v>
      </c>
      <c r="DB7" s="24">
        <v>68.73</v>
      </c>
      <c r="DC7" s="24">
        <v>83.32</v>
      </c>
      <c r="DD7" s="24">
        <v>83.75</v>
      </c>
      <c r="DE7" s="24">
        <v>84.19</v>
      </c>
      <c r="DF7" s="24">
        <v>84.34</v>
      </c>
      <c r="DG7" s="24">
        <v>88.37</v>
      </c>
      <c r="DH7" s="24">
        <v>85.67</v>
      </c>
      <c r="DI7" s="24">
        <v>37.1</v>
      </c>
      <c r="DJ7" s="24">
        <v>39.700000000000003</v>
      </c>
      <c r="DK7" s="24">
        <v>41.56</v>
      </c>
      <c r="DL7" s="24">
        <v>43.46</v>
      </c>
      <c r="DM7" s="24">
        <v>45.34</v>
      </c>
      <c r="DN7" s="24">
        <v>24.68</v>
      </c>
      <c r="DO7" s="24">
        <v>24.68</v>
      </c>
      <c r="DP7" s="24">
        <v>21.36</v>
      </c>
      <c r="DQ7" s="24">
        <v>22.79</v>
      </c>
      <c r="DR7" s="24">
        <v>32.57</v>
      </c>
      <c r="DS7" s="24">
        <v>28</v>
      </c>
      <c r="DT7" s="24">
        <v>0</v>
      </c>
      <c r="DU7" s="24">
        <v>0</v>
      </c>
      <c r="DV7" s="24">
        <v>0</v>
      </c>
      <c r="DW7" s="24">
        <v>0</v>
      </c>
      <c r="DX7" s="24">
        <v>0</v>
      </c>
      <c r="DY7" s="24">
        <v>0.01</v>
      </c>
      <c r="DZ7" s="24">
        <v>8.6199999999999992</v>
      </c>
      <c r="EA7" s="24">
        <v>0.01</v>
      </c>
      <c r="EB7" s="24">
        <v>0.01</v>
      </c>
      <c r="EC7" s="24">
        <v>0.04</v>
      </c>
      <c r="ED7" s="24">
        <v>0.03</v>
      </c>
      <c r="EE7" s="24">
        <v>0</v>
      </c>
      <c r="EF7" s="24">
        <v>0</v>
      </c>
      <c r="EG7" s="24">
        <v>0</v>
      </c>
      <c r="EH7" s="24">
        <v>0</v>
      </c>
      <c r="EI7" s="24">
        <v>0</v>
      </c>
      <c r="EJ7" s="24">
        <v>0.13</v>
      </c>
      <c r="EK7" s="24">
        <v>0.36</v>
      </c>
      <c r="EL7" s="24">
        <v>0.39</v>
      </c>
      <c r="EM7" s="24">
        <v>0.1</v>
      </c>
      <c r="EN7" s="24">
        <v>0.22</v>
      </c>
      <c r="EO7" s="24">
        <v>0.13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2024-01-30T02:14:32Z</cp:lastPrinted>
  <dcterms:created xsi:type="dcterms:W3CDTF">2023-12-12T00:54:41Z</dcterms:created>
  <dcterms:modified xsi:type="dcterms:W3CDTF">2024-02-19T01:18:18Z</dcterms:modified>
  <cp:category/>
</cp:coreProperties>
</file>