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0.1.36.23\地方債係\210-公営企業決算調査\07経営比較分析表\R05（R4決算）\06 確認済みファイル\12 みどり市●□■◇\"/>
    </mc:Choice>
  </mc:AlternateContent>
  <xr:revisionPtr revIDLastSave="0" documentId="13_ncr:1_{3AB26504-AEFC-4CD5-BEA1-321DEC255650}" xr6:coauthVersionLast="47" xr6:coauthVersionMax="47" xr10:uidLastSave="{00000000-0000-0000-0000-000000000000}"/>
  <workbookProtection workbookAlgorithmName="SHA-512" workbookHashValue="ygp/t8aPp5kvUdMhXICixy49lQ8w3tYqnM+IMwRpJxAdITEemf9DfOESFzeCg1yg82SNwXB6X//iRApqhe0WNQ==" workbookSaltValue="ybrA38N9BJNI8KWUzuN1oA==" workbookSpinCount="100000" lockStructure="1"/>
  <bookViews>
    <workbookView xWindow="-110" yWindow="-110" windowWidth="19420" windowHeight="104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T6" i="5"/>
  <c r="S6" i="5"/>
  <c r="AL8" i="4" s="1"/>
  <c r="R6" i="5"/>
  <c r="Q6" i="5"/>
  <c r="W10" i="4" s="1"/>
  <c r="P6" i="5"/>
  <c r="O6" i="5"/>
  <c r="I10" i="4" s="1"/>
  <c r="N6" i="5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H85" i="4"/>
  <c r="G85" i="4"/>
  <c r="BB10" i="4"/>
  <c r="AD10" i="4"/>
  <c r="P10" i="4"/>
  <c r="B10" i="4"/>
  <c r="BB8" i="4"/>
  <c r="AT8" i="4"/>
  <c r="W8" i="4"/>
  <c r="P8" i="4"/>
  <c r="B6" i="4"/>
</calcChain>
</file>

<file path=xl/sharedStrings.xml><?xml version="1.0" encoding="utf-8"?>
<sst xmlns="http://schemas.openxmlformats.org/spreadsheetml/2006/main" count="278" uniqueCount="117">
  <si>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</si>
  <si>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</si>
  <si>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</si>
  <si>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</si>
  <si>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</si>
  <si>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</si>
  <si>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</si>
  <si>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</si>
  <si>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</si>
  <si>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</si>
  <si>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</si>
  <si>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</si>
  <si>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</si>
  <si>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</si>
  <si>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</si>
  <si>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</si>
  <si>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</si>
  <si>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</si>
  <si>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</si>
  <si>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</si>
  <si>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</si>
  <si>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</si>
  <si>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</si>
  <si>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</si>
  <si>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</si>
  <si>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</si>
  <si>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</si>
  <si>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</si>
  <si>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</si>
  <si>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</si>
  <si>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</si>
  <si>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</si>
  <si>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</si>
  <si>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</si>
  <si>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</si>
  <si>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</si>
  <si>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</si>
  <si>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</si>
  <si>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</si>
  <si>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</si>
  <si>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</si>
  <si>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</si>
  <si>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</si>
  <si>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</si>
  <si>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</si>
  <si>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</si>
  <si>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</si>
  <si>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</si>
  <si>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</si>
  <si>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</si>
  <si>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</si>
  <si>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</si>
  <si>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</si>
  <si>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</si>
  <si>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</si>
  <si>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</si>
  <si>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</si>
  <si>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</si>
  <si>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</si>
  <si>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</si>
  <si>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</si>
  <si>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</si>
  <si>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</si>
  <si>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</si>
  <si>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</si>
  <si>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</si>
  <si>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</si>
  <si>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</si>
  <si>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</si>
  <si>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</si>
  <si>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</si>
  <si>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</si>
  <si>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</si>
  <si>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</si>
  <si>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</si>
  <si>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</si>
  <si>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</si>
  <si>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</si>
  <si>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</si>
  <si>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</si>
  <si>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</si>
  <si>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</si>
  <si>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</si>
  <si>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</si>
  <si>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</si>
  <si>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</si>
  <si>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</si>
  <si>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</si>
  <si>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</si>
  <si>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</si>
  <si>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</si>
  <si>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</si>
  <si>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</si>
  <si>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</si>
  <si>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</si>
  <si>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</si>
  <si>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みどり市</t>
  </si>
  <si>
    <t>法適用</t>
  </si>
  <si>
    <t>下水道事業</t>
  </si>
  <si>
    <t>公共下水道</t>
  </si>
  <si>
    <t>Cc2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</si>
  <si>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</si>
  <si>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</si>
  <si>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</si>
  <si>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</si>
  <si>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</si>
  <si>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</si>
  <si>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</si>
  <si>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</si>
  <si>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</si>
  <si>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</si>
  <si>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</si>
  <si>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</si>
  <si>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</si>
  <si>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①経常収支比率は、100%を越えて黒字となっているが、使用料収入だけでは賄えず、一般会計からの繰入金(基準外)を前提としているため、使用料収入の確保と経費削減を図る必要がある。
②営業収益に対する累積欠損金は発生していない。
③流動比率について、1年以内に返済期限が到来する債務(企業債)を流動負債に計上しているが、一般会計からの繰入金に依存している状況であることから、料金改定の検討等、使用料収入の増加を図る必要がある。
④企業債残高対事業規模比率について、現在も未普及地域の整備を行っていることから、類似団体平均値よりも低い。今後整備を進めることで、企業債は増加する見込みであることから、使用料収入の増加に努める必要がある。
⑤経費回収率について、類似団体平均値よりも下回っているが、使用料だけでは賄えきれず、一般会計からの繰入金(基準外)を財源としていることが下回っている要因と考えられる。使用料収入の増加を図るために、水洗化率を向上する必要がある。
⑥汚水処理原価は、類似団体平均値を下回っているが、今後も汚水処理費の節減と使用料収入の増加を図る必要がある。
⑦施設利用率について、本市の公共下水道は県流域下水道に接続しているため､自主管理の施設はない。
⑧水洗化率について、類似団体平均値を下回っているため、今後未普及地域の整備を進め、使用料収入の増加に努める必要がある。</t>
    <rPh sb="1" eb="3">
      <t>ケイジョウ</t>
    </rPh>
    <rPh sb="3" eb="5">
      <t>シュウシ</t>
    </rPh>
    <rPh sb="5" eb="7">
      <t>ヒリツ</t>
    </rPh>
    <rPh sb="14" eb="15">
      <t>コ</t>
    </rPh>
    <rPh sb="17" eb="19">
      <t>クロジ</t>
    </rPh>
    <rPh sb="27" eb="30">
      <t>シヨウリョウ</t>
    </rPh>
    <rPh sb="30" eb="32">
      <t>シュウニュウ</t>
    </rPh>
    <rPh sb="36" eb="37">
      <t>マカナ</t>
    </rPh>
    <rPh sb="40" eb="42">
      <t>イッパン</t>
    </rPh>
    <rPh sb="42" eb="44">
      <t>カイケイ</t>
    </rPh>
    <rPh sb="47" eb="49">
      <t>クリイ</t>
    </rPh>
    <rPh sb="49" eb="50">
      <t>キン</t>
    </rPh>
    <rPh sb="51" eb="54">
      <t>キジュンガイ</t>
    </rPh>
    <rPh sb="56" eb="58">
      <t>ゼンテイ</t>
    </rPh>
    <rPh sb="66" eb="69">
      <t>シヨウリョウ</t>
    </rPh>
    <rPh sb="69" eb="71">
      <t>シュウニュウ</t>
    </rPh>
    <rPh sb="72" eb="74">
      <t>カクホ</t>
    </rPh>
    <rPh sb="75" eb="77">
      <t>ケイヒ</t>
    </rPh>
    <rPh sb="77" eb="79">
      <t>サクゲン</t>
    </rPh>
    <rPh sb="80" eb="81">
      <t>ハカ</t>
    </rPh>
    <rPh sb="82" eb="84">
      <t>ヒツヨウ</t>
    </rPh>
    <rPh sb="90" eb="92">
      <t>エイギョウ</t>
    </rPh>
    <rPh sb="92" eb="94">
      <t>シュウエキ</t>
    </rPh>
    <rPh sb="95" eb="96">
      <t>タイ</t>
    </rPh>
    <rPh sb="98" eb="100">
      <t>ルイセキ</t>
    </rPh>
    <rPh sb="100" eb="103">
      <t>ケッソンキン</t>
    </rPh>
    <rPh sb="104" eb="106">
      <t>ハッセイ</t>
    </rPh>
    <rPh sb="114" eb="116">
      <t>リュウドウ</t>
    </rPh>
    <rPh sb="116" eb="118">
      <t>ヒリツ</t>
    </rPh>
    <rPh sb="124" eb="125">
      <t>ネン</t>
    </rPh>
    <rPh sb="125" eb="127">
      <t>イナイ</t>
    </rPh>
    <rPh sb="128" eb="130">
      <t>ヘンサイ</t>
    </rPh>
    <rPh sb="130" eb="132">
      <t>キゲン</t>
    </rPh>
    <rPh sb="133" eb="135">
      <t>トウライ</t>
    </rPh>
    <rPh sb="137" eb="139">
      <t>サイム</t>
    </rPh>
    <rPh sb="140" eb="142">
      <t>キギョウ</t>
    </rPh>
    <rPh sb="142" eb="143">
      <t>サイ</t>
    </rPh>
    <rPh sb="145" eb="147">
      <t>リュウドウ</t>
    </rPh>
    <rPh sb="147" eb="149">
      <t>フサイ</t>
    </rPh>
    <rPh sb="150" eb="152">
      <t>ケイジョウ</t>
    </rPh>
    <rPh sb="158" eb="160">
      <t>イッパン</t>
    </rPh>
    <rPh sb="160" eb="162">
      <t>カイケイ</t>
    </rPh>
    <rPh sb="165" eb="166">
      <t>ク</t>
    </rPh>
    <rPh sb="166" eb="167">
      <t>イ</t>
    </rPh>
    <rPh sb="167" eb="168">
      <t>キン</t>
    </rPh>
    <rPh sb="169" eb="171">
      <t>イゾン</t>
    </rPh>
    <rPh sb="175" eb="177">
      <t>ジョウキョウ</t>
    </rPh>
    <rPh sb="185" eb="187">
      <t>リョウキン</t>
    </rPh>
    <rPh sb="187" eb="189">
      <t>カイテイ</t>
    </rPh>
    <rPh sb="190" eb="192">
      <t>ケントウ</t>
    </rPh>
    <rPh sb="192" eb="193">
      <t>トウ</t>
    </rPh>
    <rPh sb="213" eb="216">
      <t>キギョウサイ</t>
    </rPh>
    <rPh sb="216" eb="218">
      <t>ザンダカ</t>
    </rPh>
    <rPh sb="218" eb="219">
      <t>タイ</t>
    </rPh>
    <rPh sb="219" eb="221">
      <t>ジギョウ</t>
    </rPh>
    <rPh sb="221" eb="223">
      <t>キボ</t>
    </rPh>
    <rPh sb="223" eb="225">
      <t>ヒリツ</t>
    </rPh>
    <rPh sb="230" eb="232">
      <t>ゲンザイ</t>
    </rPh>
    <rPh sb="233" eb="234">
      <t>ミ</t>
    </rPh>
    <rPh sb="234" eb="236">
      <t>フキュウ</t>
    </rPh>
    <rPh sb="236" eb="238">
      <t>チイキ</t>
    </rPh>
    <rPh sb="239" eb="241">
      <t>セイビ</t>
    </rPh>
    <rPh sb="242" eb="243">
      <t>オコナ</t>
    </rPh>
    <rPh sb="252" eb="254">
      <t>ルイジ</t>
    </rPh>
    <rPh sb="254" eb="256">
      <t>ダンタイ</t>
    </rPh>
    <rPh sb="256" eb="259">
      <t>ヘイキンチ</t>
    </rPh>
    <rPh sb="262" eb="263">
      <t>ヒク</t>
    </rPh>
    <rPh sb="265" eb="267">
      <t>コンゴ</t>
    </rPh>
    <rPh sb="267" eb="269">
      <t>セイビ</t>
    </rPh>
    <rPh sb="270" eb="271">
      <t>スス</t>
    </rPh>
    <rPh sb="277" eb="280">
      <t>キギョウサイ</t>
    </rPh>
    <rPh sb="281" eb="283">
      <t>ゾウカ</t>
    </rPh>
    <rPh sb="285" eb="287">
      <t>ミコ</t>
    </rPh>
    <rPh sb="296" eb="299">
      <t>シヨウリョウ</t>
    </rPh>
    <rPh sb="299" eb="301">
      <t>シュウニュウ</t>
    </rPh>
    <rPh sb="302" eb="304">
      <t>ゾウカ</t>
    </rPh>
    <rPh sb="305" eb="306">
      <t>ツト</t>
    </rPh>
    <rPh sb="308" eb="310">
      <t>ヒツヨウ</t>
    </rPh>
    <rPh sb="316" eb="318">
      <t>ケイヒ</t>
    </rPh>
    <rPh sb="318" eb="321">
      <t>カイシュウリツ</t>
    </rPh>
    <rPh sb="326" eb="328">
      <t>ルイジ</t>
    </rPh>
    <rPh sb="328" eb="330">
      <t>ダンタイ</t>
    </rPh>
    <rPh sb="330" eb="333">
      <t>ヘイキンチ</t>
    </rPh>
    <rPh sb="336" eb="338">
      <t>シタマワ</t>
    </rPh>
    <rPh sb="344" eb="347">
      <t>シヨウリョウ</t>
    </rPh>
    <rPh sb="351" eb="352">
      <t>マカナ</t>
    </rPh>
    <rPh sb="357" eb="359">
      <t>イッパン</t>
    </rPh>
    <rPh sb="359" eb="361">
      <t>カイケイ</t>
    </rPh>
    <rPh sb="364" eb="365">
      <t>ク</t>
    </rPh>
    <rPh sb="365" eb="366">
      <t>イ</t>
    </rPh>
    <rPh sb="366" eb="367">
      <t>キン</t>
    </rPh>
    <rPh sb="368" eb="371">
      <t>キジュンガイ</t>
    </rPh>
    <rPh sb="373" eb="375">
      <t>ザイゲン</t>
    </rPh>
    <rPh sb="383" eb="385">
      <t>シタマワ</t>
    </rPh>
    <rPh sb="389" eb="391">
      <t>ヨウイン</t>
    </rPh>
    <rPh sb="392" eb="393">
      <t>カンガ</t>
    </rPh>
    <rPh sb="398" eb="401">
      <t>シヨウリョウ</t>
    </rPh>
    <rPh sb="401" eb="403">
      <t>シュウニュウ</t>
    </rPh>
    <rPh sb="404" eb="406">
      <t>ゾウカ</t>
    </rPh>
    <rPh sb="407" eb="408">
      <t>ハカ</t>
    </rPh>
    <rPh sb="413" eb="416">
      <t>スイセンカ</t>
    </rPh>
    <rPh sb="416" eb="417">
      <t>リツ</t>
    </rPh>
    <rPh sb="418" eb="420">
      <t>コウジョウ</t>
    </rPh>
    <rPh sb="422" eb="424">
      <t>ヒツヨウ</t>
    </rPh>
    <rPh sb="430" eb="432">
      <t>オスイ</t>
    </rPh>
    <rPh sb="432" eb="434">
      <t>ショリ</t>
    </rPh>
    <rPh sb="434" eb="436">
      <t>ゲンカ</t>
    </rPh>
    <rPh sb="438" eb="440">
      <t>ルイジ</t>
    </rPh>
    <rPh sb="440" eb="442">
      <t>ダンタイ</t>
    </rPh>
    <rPh sb="442" eb="444">
      <t>ヘイキン</t>
    </rPh>
    <rPh sb="444" eb="445">
      <t>チ</t>
    </rPh>
    <rPh sb="446" eb="448">
      <t>シタマワ</t>
    </rPh>
    <rPh sb="454" eb="456">
      <t>コンゴ</t>
    </rPh>
    <rPh sb="457" eb="459">
      <t>オスイ</t>
    </rPh>
    <rPh sb="459" eb="462">
      <t>ショリヒ</t>
    </rPh>
    <rPh sb="463" eb="465">
      <t>セツゲン</t>
    </rPh>
    <rPh sb="466" eb="468">
      <t>シヨウ</t>
    </rPh>
    <rPh sb="468" eb="469">
      <t>リョウ</t>
    </rPh>
    <rPh sb="469" eb="471">
      <t>シュウニュウ</t>
    </rPh>
    <rPh sb="472" eb="474">
      <t>ゾウカ</t>
    </rPh>
    <rPh sb="475" eb="476">
      <t>ハカ</t>
    </rPh>
    <rPh sb="477" eb="479">
      <t>ヒツヨウ</t>
    </rPh>
    <rPh sb="485" eb="487">
      <t>シセツ</t>
    </rPh>
    <rPh sb="487" eb="489">
      <t>リヨウ</t>
    </rPh>
    <rPh sb="489" eb="490">
      <t>リツ</t>
    </rPh>
    <rPh sb="522" eb="524">
      <t>カンリ</t>
    </rPh>
    <rPh sb="533" eb="536">
      <t>スイセンカ</t>
    </rPh>
    <rPh sb="536" eb="537">
      <t>リツ</t>
    </rPh>
    <rPh sb="542" eb="544">
      <t>ルイジ</t>
    </rPh>
    <rPh sb="544" eb="546">
      <t>ダンタイ</t>
    </rPh>
    <rPh sb="546" eb="549">
      <t>ヘイキンチ</t>
    </rPh>
    <rPh sb="550" eb="552">
      <t>シタマワ</t>
    </rPh>
    <rPh sb="559" eb="561">
      <t>コンゴ</t>
    </rPh>
    <rPh sb="561" eb="562">
      <t>ミ</t>
    </rPh>
    <rPh sb="562" eb="564">
      <t>フキュウ</t>
    </rPh>
    <rPh sb="564" eb="566">
      <t>チイキ</t>
    </rPh>
    <rPh sb="567" eb="569">
      <t>セイビ</t>
    </rPh>
    <rPh sb="570" eb="571">
      <t>スス</t>
    </rPh>
    <rPh sb="573" eb="576">
      <t>シヨウリョウ</t>
    </rPh>
    <rPh sb="576" eb="578">
      <t>シュウニュウ</t>
    </rPh>
    <rPh sb="579" eb="581">
      <t>ゾウカ</t>
    </rPh>
    <rPh sb="582" eb="583">
      <t>ツト</t>
    </rPh>
    <rPh sb="585" eb="587">
      <t>ヒツヨウ</t>
    </rPh>
    <phoneticPr fontId="4"/>
  </si>
  <si>
    <t xml:space="preserve">
本市の下水道事業は、令和2年度に地方公営企業法を一部適用して企業会計へ移行し、独立採算を原則とした経営が求められているが、使用料収入では賄いきれず、一般会計からの繰入金により運営が成り立っている状況である。今後、未普及地域への整備や、施設や管渠等の老朽化により更新投資も見込まれることから、使用料収入を増加させるために、水洗化率の向上及び料金改定を視野に入れた、計画的な経営改善に努める必要がある。</t>
    <rPh sb="104" eb="106">
      <t>コンゴ</t>
    </rPh>
    <rPh sb="118" eb="120">
      <t>シセツ</t>
    </rPh>
    <rPh sb="121" eb="123">
      <t>カンキョ</t>
    </rPh>
    <rPh sb="123" eb="124">
      <t>トウ</t>
    </rPh>
    <rPh sb="125" eb="128">
      <t>ロウキュウカ</t>
    </rPh>
    <rPh sb="131" eb="133">
      <t>コウシン</t>
    </rPh>
    <rPh sb="133" eb="135">
      <t>トウシ</t>
    </rPh>
    <rPh sb="136" eb="138">
      <t>ミコ</t>
    </rPh>
    <rPh sb="146" eb="149">
      <t>シヨウリョウ</t>
    </rPh>
    <rPh sb="149" eb="151">
      <t>シュウニュウ</t>
    </rPh>
    <rPh sb="152" eb="154">
      <t>ゾウカ</t>
    </rPh>
    <rPh sb="161" eb="164">
      <t>スイセンカ</t>
    </rPh>
    <rPh sb="164" eb="165">
      <t>リツ</t>
    </rPh>
    <rPh sb="166" eb="168">
      <t>コウジョウ</t>
    </rPh>
    <rPh sb="168" eb="169">
      <t>オヨ</t>
    </rPh>
    <rPh sb="170" eb="172">
      <t>リョウキン</t>
    </rPh>
    <rPh sb="172" eb="174">
      <t>カイテイ</t>
    </rPh>
    <rPh sb="175" eb="177">
      <t>シヤ</t>
    </rPh>
    <rPh sb="178" eb="179">
      <t>イ</t>
    </rPh>
    <rPh sb="182" eb="185">
      <t>ケイカクテキ</t>
    </rPh>
    <rPh sb="186" eb="188">
      <t>ケイエイ</t>
    </rPh>
    <rPh sb="188" eb="190">
      <t>カイゼン</t>
    </rPh>
    <rPh sb="191" eb="192">
      <t>ツト</t>
    </rPh>
    <rPh sb="194" eb="196">
      <t>ヒツヨウ</t>
    </rPh>
    <phoneticPr fontId="4"/>
  </si>
  <si>
    <t xml:space="preserve">
①有形固定資産減価償却率について、現在も未普及地域の整備を行っているため、新たな資産が増えていることから低率となっているが、今後老朽化資産の増加を踏まえて、計画的な更新を行う必要がある。
②管渠老朽化率について、現時点で耐用年数を超えた管渠はないが、一定期間を経過した後に増加するため、計画的に更新を実施していく必要がある。
③耐用年数に満たない管渠であっても、経年劣化による不明水の流入等も懸念されることから、TVカメラ調査等を実施し、適切に維持管理を行う必要がある。</t>
    <rPh sb="2" eb="4">
      <t>ユウケイ</t>
    </rPh>
    <rPh sb="4" eb="6">
      <t>コテイ</t>
    </rPh>
    <rPh sb="6" eb="8">
      <t>シサン</t>
    </rPh>
    <rPh sb="8" eb="10">
      <t>ゲンカ</t>
    </rPh>
    <rPh sb="10" eb="12">
      <t>ショウキャク</t>
    </rPh>
    <rPh sb="12" eb="13">
      <t>リツ</t>
    </rPh>
    <rPh sb="18" eb="20">
      <t>ゲンザイ</t>
    </rPh>
    <rPh sb="21" eb="22">
      <t>ミ</t>
    </rPh>
    <rPh sb="22" eb="24">
      <t>フキュウ</t>
    </rPh>
    <rPh sb="24" eb="26">
      <t>チイキ</t>
    </rPh>
    <rPh sb="27" eb="29">
      <t>セイビ</t>
    </rPh>
    <rPh sb="30" eb="31">
      <t>オコナ</t>
    </rPh>
    <rPh sb="38" eb="39">
      <t>アラ</t>
    </rPh>
    <rPh sb="41" eb="43">
      <t>シサン</t>
    </rPh>
    <rPh sb="44" eb="45">
      <t>フ</t>
    </rPh>
    <rPh sb="53" eb="54">
      <t>テイ</t>
    </rPh>
    <rPh sb="54" eb="55">
      <t>リツ</t>
    </rPh>
    <rPh sb="63" eb="65">
      <t>コンゴ</t>
    </rPh>
    <rPh sb="65" eb="68">
      <t>ロウキュウカ</t>
    </rPh>
    <rPh sb="68" eb="70">
      <t>シサン</t>
    </rPh>
    <rPh sb="71" eb="73">
      <t>ゾウカ</t>
    </rPh>
    <rPh sb="74" eb="75">
      <t>フ</t>
    </rPh>
    <rPh sb="79" eb="82">
      <t>ケイカクテキ</t>
    </rPh>
    <rPh sb="83" eb="85">
      <t>コウシン</t>
    </rPh>
    <rPh sb="86" eb="87">
      <t>オコナ</t>
    </rPh>
    <rPh sb="88" eb="90">
      <t>ヒツヨウ</t>
    </rPh>
    <rPh sb="96" eb="98">
      <t>カンキョ</t>
    </rPh>
    <rPh sb="98" eb="101">
      <t>ロウキュウカ</t>
    </rPh>
    <rPh sb="101" eb="102">
      <t>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</si>
</sst>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>
                  <c:v>0.09</c:v>
                </c:pt>
                <c:pt idx="4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1-4405-8458-DC13C4628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1.65</c:v>
                </c:pt>
                <c:pt idx="3">
                  <c:v>0.14000000000000001</c:v>
                </c:pt>
                <c:pt idx="4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1-4405-8458-DC13C4628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5-471A-95E0-5883C6A52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50.53</c:v>
                </c:pt>
                <c:pt idx="3">
                  <c:v>51.42</c:v>
                </c:pt>
                <c:pt idx="4">
                  <c:v>48.95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5-471A-95E0-5883C6A52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72.19</c:v>
                </c:pt>
                <c:pt idx="3">
                  <c:v>72.569999999999993</c:v>
                </c:pt>
                <c:pt idx="4">
                  <c:v>73.69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2-492D-B7A0-E3677F65A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82.08</c:v>
                </c:pt>
                <c:pt idx="3">
                  <c:v>81.34</c:v>
                </c:pt>
                <c:pt idx="4">
                  <c:v>81.14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2-492D-B7A0-E3677F65A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107.05</c:v>
                </c:pt>
                <c:pt idx="3">
                  <c:v>107.57</c:v>
                </c:pt>
                <c:pt idx="4">
                  <c:v>107.15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8-4DE6-A509-0A38BCA12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107.21</c:v>
                </c:pt>
                <c:pt idx="3">
                  <c:v>107.08</c:v>
                </c:pt>
                <c:pt idx="4">
                  <c:v>106.08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8-4DE6-A509-0A38BCA12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26.57</c:v>
                </c:pt>
                <c:pt idx="3">
                  <c:v>27.86</c:v>
                </c:pt>
                <c:pt idx="4">
                  <c:v>28.99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7-43FA-A517-54A04E53F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12.7</c:v>
                </c:pt>
                <c:pt idx="3">
                  <c:v>14.65</c:v>
                </c:pt>
                <c:pt idx="4">
                  <c:v>16.11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7-43FA-A517-54A04E53F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D-45ED-B753-DDC1ABB39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>
                  <c:v>0.1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D-45ED-B753-DDC1ABB39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B-4C93-A9D4-0190717E3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43.71</c:v>
                </c:pt>
                <c:pt idx="3">
                  <c:v>45.94</c:v>
                </c:pt>
                <c:pt idx="4">
                  <c:v>29.34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B-4C93-A9D4-0190717E3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26.78</c:v>
                </c:pt>
                <c:pt idx="3">
                  <c:v>47.82</c:v>
                </c:pt>
                <c:pt idx="4">
                  <c:v>35.909999999999997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3-4437-81A0-F473E2ED6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40.67</c:v>
                </c:pt>
                <c:pt idx="3">
                  <c:v>47.7</c:v>
                </c:pt>
                <c:pt idx="4">
                  <c:v>50.59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3-4437-81A0-F473E2ED6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387.96</c:v>
                </c:pt>
                <c:pt idx="3">
                  <c:v>359.98</c:v>
                </c:pt>
                <c:pt idx="4">
                  <c:v>348.62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9-4007-A897-FD28E3F2B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1050.51</c:v>
                </c:pt>
                <c:pt idx="3">
                  <c:v>1102.01</c:v>
                </c:pt>
                <c:pt idx="4">
                  <c:v>987.36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9-4007-A897-FD28E3F2B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82.62</c:v>
                </c:pt>
                <c:pt idx="3">
                  <c:v>82.68</c:v>
                </c:pt>
                <c:pt idx="4">
                  <c:v>82.58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1-4A20-BAD5-106A3042F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82.65</c:v>
                </c:pt>
                <c:pt idx="3">
                  <c:v>82.55</c:v>
                </c:pt>
                <c:pt idx="4">
                  <c:v>83.55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1-4A20-BAD5-106A3042F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C-4114-997C-A0AC89A51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186.3</c:v>
                </c:pt>
                <c:pt idx="3">
                  <c:v>188.38</c:v>
                </c:pt>
                <c:pt idx="4">
                  <c:v>185.98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C-4114-997C-A0AC89A51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5" zoomScaleNormal="85" workbookViewId="0">
      <selection activeCell="BL47" sqref="BL47:BZ63"/>
    </sheetView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2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2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8" t="str">
        <f>データ!H6</f>
        <v>群馬県　みどり市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7" t="s">
        <v>1</v>
      </c>
      <c r="C7" s="47"/>
      <c r="D7" s="47"/>
      <c r="E7" s="47"/>
      <c r="F7" s="47"/>
      <c r="G7" s="47"/>
      <c r="H7" s="47"/>
      <c r="I7" s="47" t="s">
        <v>2</v>
      </c>
      <c r="J7" s="47"/>
      <c r="K7" s="47"/>
      <c r="L7" s="47"/>
      <c r="M7" s="47"/>
      <c r="N7" s="47"/>
      <c r="O7" s="4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3"/>
      <c r="AL7" s="47" t="s">
        <v>6</v>
      </c>
      <c r="AM7" s="47"/>
      <c r="AN7" s="47"/>
      <c r="AO7" s="47"/>
      <c r="AP7" s="47"/>
      <c r="AQ7" s="47"/>
      <c r="AR7" s="47"/>
      <c r="AS7" s="47"/>
      <c r="AT7" s="47" t="s">
        <v>7</v>
      </c>
      <c r="AU7" s="47"/>
      <c r="AV7" s="47"/>
      <c r="AW7" s="47"/>
      <c r="AX7" s="47"/>
      <c r="AY7" s="47"/>
      <c r="AZ7" s="47"/>
      <c r="BA7" s="47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2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Cc2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6">
        <f>データ!S6</f>
        <v>49423</v>
      </c>
      <c r="AM8" s="46"/>
      <c r="AN8" s="46"/>
      <c r="AO8" s="46"/>
      <c r="AP8" s="46"/>
      <c r="AQ8" s="46"/>
      <c r="AR8" s="46"/>
      <c r="AS8" s="46"/>
      <c r="AT8" s="45">
        <f>データ!T6</f>
        <v>208.42</v>
      </c>
      <c r="AU8" s="45"/>
      <c r="AV8" s="45"/>
      <c r="AW8" s="45"/>
      <c r="AX8" s="45"/>
      <c r="AY8" s="45"/>
      <c r="AZ8" s="45"/>
      <c r="BA8" s="45"/>
      <c r="BB8" s="45">
        <f>データ!U6</f>
        <v>237.13</v>
      </c>
      <c r="BC8" s="45"/>
      <c r="BD8" s="45"/>
      <c r="BE8" s="45"/>
      <c r="BF8" s="45"/>
      <c r="BG8" s="45"/>
      <c r="BH8" s="45"/>
      <c r="BI8" s="45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2">
      <c r="A9" s="2"/>
      <c r="B9" s="47" t="s">
        <v>12</v>
      </c>
      <c r="C9" s="47"/>
      <c r="D9" s="47"/>
      <c r="E9" s="47"/>
      <c r="F9" s="47"/>
      <c r="G9" s="47"/>
      <c r="H9" s="47"/>
      <c r="I9" s="47" t="s">
        <v>13</v>
      </c>
      <c r="J9" s="47"/>
      <c r="K9" s="47"/>
      <c r="L9" s="47"/>
      <c r="M9" s="47"/>
      <c r="N9" s="47"/>
      <c r="O9" s="4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47" t="s">
        <v>16</v>
      </c>
      <c r="AE9" s="47"/>
      <c r="AF9" s="47"/>
      <c r="AG9" s="47"/>
      <c r="AH9" s="47"/>
      <c r="AI9" s="47"/>
      <c r="AJ9" s="47"/>
      <c r="AK9" s="3"/>
      <c r="AL9" s="47" t="s">
        <v>17</v>
      </c>
      <c r="AM9" s="47"/>
      <c r="AN9" s="47"/>
      <c r="AO9" s="47"/>
      <c r="AP9" s="47"/>
      <c r="AQ9" s="47"/>
      <c r="AR9" s="47"/>
      <c r="AS9" s="47"/>
      <c r="AT9" s="47" t="s">
        <v>18</v>
      </c>
      <c r="AU9" s="47"/>
      <c r="AV9" s="47"/>
      <c r="AW9" s="47"/>
      <c r="AX9" s="47"/>
      <c r="AY9" s="47"/>
      <c r="AZ9" s="47"/>
      <c r="BA9" s="47"/>
      <c r="BB9" s="47" t="s">
        <v>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20</v>
      </c>
      <c r="BM9" s="49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57.18</v>
      </c>
      <c r="J10" s="45"/>
      <c r="K10" s="45"/>
      <c r="L10" s="45"/>
      <c r="M10" s="45"/>
      <c r="N10" s="45"/>
      <c r="O10" s="45"/>
      <c r="P10" s="45">
        <f>データ!P6</f>
        <v>29.69</v>
      </c>
      <c r="Q10" s="45"/>
      <c r="R10" s="45"/>
      <c r="S10" s="45"/>
      <c r="T10" s="45"/>
      <c r="U10" s="45"/>
      <c r="V10" s="45"/>
      <c r="W10" s="45">
        <f>データ!Q6</f>
        <v>82.31</v>
      </c>
      <c r="X10" s="45"/>
      <c r="Y10" s="45"/>
      <c r="Z10" s="45"/>
      <c r="AA10" s="45"/>
      <c r="AB10" s="45"/>
      <c r="AC10" s="45"/>
      <c r="AD10" s="46">
        <f>データ!R6</f>
        <v>2310</v>
      </c>
      <c r="AE10" s="46"/>
      <c r="AF10" s="46"/>
      <c r="AG10" s="46"/>
      <c r="AH10" s="46"/>
      <c r="AI10" s="46"/>
      <c r="AJ10" s="46"/>
      <c r="AK10" s="2"/>
      <c r="AL10" s="46">
        <f>データ!V6</f>
        <v>14595</v>
      </c>
      <c r="AM10" s="46"/>
      <c r="AN10" s="46"/>
      <c r="AO10" s="46"/>
      <c r="AP10" s="46"/>
      <c r="AQ10" s="46"/>
      <c r="AR10" s="46"/>
      <c r="AS10" s="46"/>
      <c r="AT10" s="45">
        <f>データ!W6</f>
        <v>4.67</v>
      </c>
      <c r="AU10" s="45"/>
      <c r="AV10" s="45"/>
      <c r="AW10" s="45"/>
      <c r="AX10" s="45"/>
      <c r="AY10" s="45"/>
      <c r="AZ10" s="45"/>
      <c r="BA10" s="45"/>
      <c r="BB10" s="45">
        <f>データ!X6</f>
        <v>3125.27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2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114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116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2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2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115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2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【106.11】</v>
      </c>
      <c r="F85" s="12" t="str">
        <f>データ!AT6</f>
        <v>【3.15】</v>
      </c>
      <c r="G85" s="12" t="str">
        <f>データ!BE6</f>
        <v>【73.44】</v>
      </c>
      <c r="H85" s="12" t="str">
        <f>データ!BP6</f>
        <v>【652.82】</v>
      </c>
      <c r="I85" s="12" t="str">
        <f>データ!CA6</f>
        <v>【97.61】</v>
      </c>
      <c r="J85" s="12" t="str">
        <f>データ!CL6</f>
        <v>【138.29】</v>
      </c>
      <c r="K85" s="12" t="str">
        <f>データ!CW6</f>
        <v>【59.10】</v>
      </c>
      <c r="L85" s="12" t="str">
        <f>データ!DH6</f>
        <v>【95.82】</v>
      </c>
      <c r="M85" s="12" t="str">
        <f>データ!DS6</f>
        <v>【39.74】</v>
      </c>
      <c r="N85" s="12" t="str">
        <f>データ!ED6</f>
        <v>【7.62】</v>
      </c>
      <c r="O85" s="12" t="str">
        <f>データ!EO6</f>
        <v>【0.23】</v>
      </c>
    </row>
  </sheetData>
  <sheetProtection algorithmName="SHA-512" hashValue="zPsc6kXojGCo4CpjxNSIybESyjoD2xbrTPJb1h2ZIppHNGaOc2q0+atb3fW4TxwpzSn2KHb2xE69a3bcFq6Bvw==" saltValue="NNxGroLOVXupVM3acEShO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2022</v>
      </c>
      <c r="C6" s="19">
        <f t="shared" ref="C6:X6" si="3">C7</f>
        <v>102121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群馬県　みどり市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Cc2</v>
      </c>
      <c r="M6" s="19" t="str">
        <f t="shared" si="3"/>
        <v>非設置</v>
      </c>
      <c r="N6" s="20" t="str">
        <f t="shared" si="3"/>
        <v>-</v>
      </c>
      <c r="O6" s="20">
        <f t="shared" si="3"/>
        <v>57.18</v>
      </c>
      <c r="P6" s="20">
        <f t="shared" si="3"/>
        <v>29.69</v>
      </c>
      <c r="Q6" s="20">
        <f t="shared" si="3"/>
        <v>82.31</v>
      </c>
      <c r="R6" s="20">
        <f t="shared" si="3"/>
        <v>2310</v>
      </c>
      <c r="S6" s="20">
        <f t="shared" si="3"/>
        <v>49423</v>
      </c>
      <c r="T6" s="20">
        <f t="shared" si="3"/>
        <v>208.42</v>
      </c>
      <c r="U6" s="20">
        <f t="shared" si="3"/>
        <v>237.13</v>
      </c>
      <c r="V6" s="20">
        <f t="shared" si="3"/>
        <v>14595</v>
      </c>
      <c r="W6" s="20">
        <f t="shared" si="3"/>
        <v>4.67</v>
      </c>
      <c r="X6" s="20">
        <f t="shared" si="3"/>
        <v>3125.27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107.05</v>
      </c>
      <c r="AB6" s="21">
        <f t="shared" si="4"/>
        <v>107.57</v>
      </c>
      <c r="AC6" s="21">
        <f t="shared" si="4"/>
        <v>107.15</v>
      </c>
      <c r="AD6" s="21" t="str">
        <f t="shared" si="4"/>
        <v>-</v>
      </c>
      <c r="AE6" s="21" t="str">
        <f t="shared" si="4"/>
        <v>-</v>
      </c>
      <c r="AF6" s="21">
        <f t="shared" si="4"/>
        <v>107.21</v>
      </c>
      <c r="AG6" s="21">
        <f t="shared" si="4"/>
        <v>107.08</v>
      </c>
      <c r="AH6" s="21">
        <f t="shared" si="4"/>
        <v>106.08</v>
      </c>
      <c r="AI6" s="20" t="str">
        <f>IF(AI7="","",IF(AI7="-","【-】","【"&amp;SUBSTITUTE(TEXT(AI7,"#,##0.00"),"-","△")&amp;"】"))</f>
        <v>【106.11】</v>
      </c>
      <c r="AJ6" s="21" t="str">
        <f>IF(AJ7="",NA(),AJ7)</f>
        <v>-</v>
      </c>
      <c r="AK6" s="21" t="str">
        <f t="shared" ref="AK6:AS6" si="5">IF(AK7="",NA(),AK7)</f>
        <v>-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>
        <f t="shared" si="5"/>
        <v>43.71</v>
      </c>
      <c r="AR6" s="21">
        <f t="shared" si="5"/>
        <v>45.94</v>
      </c>
      <c r="AS6" s="21">
        <f t="shared" si="5"/>
        <v>29.34</v>
      </c>
      <c r="AT6" s="20" t="str">
        <f>IF(AT7="","",IF(AT7="-","【-】","【"&amp;SUBSTITUTE(TEXT(AT7,"#,##0.00"),"-","△")&amp;"】"))</f>
        <v>【3.15】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26.78</v>
      </c>
      <c r="AX6" s="21">
        <f t="shared" si="6"/>
        <v>47.82</v>
      </c>
      <c r="AY6" s="21">
        <f t="shared" si="6"/>
        <v>35.909999999999997</v>
      </c>
      <c r="AZ6" s="21" t="str">
        <f t="shared" si="6"/>
        <v>-</v>
      </c>
      <c r="BA6" s="21" t="str">
        <f t="shared" si="6"/>
        <v>-</v>
      </c>
      <c r="BB6" s="21">
        <f t="shared" si="6"/>
        <v>40.67</v>
      </c>
      <c r="BC6" s="21">
        <f t="shared" si="6"/>
        <v>47.7</v>
      </c>
      <c r="BD6" s="21">
        <f t="shared" si="6"/>
        <v>50.59</v>
      </c>
      <c r="BE6" s="20" t="str">
        <f>IF(BE7="","",IF(BE7="-","【-】","【"&amp;SUBSTITUTE(TEXT(BE7,"#,##0.00"),"-","△")&amp;"】"))</f>
        <v>【73.44】</v>
      </c>
      <c r="BF6" s="21" t="str">
        <f>IF(BF7="",NA(),BF7)</f>
        <v>-</v>
      </c>
      <c r="BG6" s="21" t="str">
        <f t="shared" ref="BG6:BO6" si="7">IF(BG7="",NA(),BG7)</f>
        <v>-</v>
      </c>
      <c r="BH6" s="21">
        <f t="shared" si="7"/>
        <v>387.96</v>
      </c>
      <c r="BI6" s="21">
        <f t="shared" si="7"/>
        <v>359.98</v>
      </c>
      <c r="BJ6" s="21">
        <f t="shared" si="7"/>
        <v>348.62</v>
      </c>
      <c r="BK6" s="21" t="str">
        <f t="shared" si="7"/>
        <v>-</v>
      </c>
      <c r="BL6" s="21" t="str">
        <f t="shared" si="7"/>
        <v>-</v>
      </c>
      <c r="BM6" s="21">
        <f t="shared" si="7"/>
        <v>1050.51</v>
      </c>
      <c r="BN6" s="21">
        <f t="shared" si="7"/>
        <v>1102.01</v>
      </c>
      <c r="BO6" s="21">
        <f t="shared" si="7"/>
        <v>987.36</v>
      </c>
      <c r="BP6" s="20" t="str">
        <f>IF(BP7="","",IF(BP7="-","【-】","【"&amp;SUBSTITUTE(TEXT(BP7,"#,##0.00"),"-","△")&amp;"】"))</f>
        <v>【652.82】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82.62</v>
      </c>
      <c r="BT6" s="21">
        <f t="shared" si="8"/>
        <v>82.68</v>
      </c>
      <c r="BU6" s="21">
        <f t="shared" si="8"/>
        <v>82.58</v>
      </c>
      <c r="BV6" s="21" t="str">
        <f t="shared" si="8"/>
        <v>-</v>
      </c>
      <c r="BW6" s="21" t="str">
        <f t="shared" si="8"/>
        <v>-</v>
      </c>
      <c r="BX6" s="21">
        <f t="shared" si="8"/>
        <v>82.65</v>
      </c>
      <c r="BY6" s="21">
        <f t="shared" si="8"/>
        <v>82.55</v>
      </c>
      <c r="BZ6" s="21">
        <f t="shared" si="8"/>
        <v>83.55</v>
      </c>
      <c r="CA6" s="20" t="str">
        <f>IF(CA7="","",IF(CA7="-","【-】","【"&amp;SUBSTITUTE(TEXT(CA7,"#,##0.00"),"-","△")&amp;"】"))</f>
        <v>【97.61】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150</v>
      </c>
      <c r="CE6" s="21">
        <f t="shared" si="9"/>
        <v>150</v>
      </c>
      <c r="CF6" s="21">
        <f t="shared" si="9"/>
        <v>150</v>
      </c>
      <c r="CG6" s="21" t="str">
        <f t="shared" si="9"/>
        <v>-</v>
      </c>
      <c r="CH6" s="21" t="str">
        <f t="shared" si="9"/>
        <v>-</v>
      </c>
      <c r="CI6" s="21">
        <f t="shared" si="9"/>
        <v>186.3</v>
      </c>
      <c r="CJ6" s="21">
        <f t="shared" si="9"/>
        <v>188.38</v>
      </c>
      <c r="CK6" s="21">
        <f t="shared" si="9"/>
        <v>185.98</v>
      </c>
      <c r="CL6" s="20" t="str">
        <f>IF(CL7="","",IF(CL7="-","【-】","【"&amp;SUBSTITUTE(TEXT(CL7,"#,##0.00"),"-","△")&amp;"】"))</f>
        <v>【138.29】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 t="str">
        <f t="shared" si="10"/>
        <v>-</v>
      </c>
      <c r="CS6" s="21" t="str">
        <f t="shared" si="10"/>
        <v>-</v>
      </c>
      <c r="CT6" s="21">
        <f t="shared" si="10"/>
        <v>50.53</v>
      </c>
      <c r="CU6" s="21">
        <f t="shared" si="10"/>
        <v>51.42</v>
      </c>
      <c r="CV6" s="21">
        <f t="shared" si="10"/>
        <v>48.95</v>
      </c>
      <c r="CW6" s="20" t="str">
        <f>IF(CW7="","",IF(CW7="-","【-】","【"&amp;SUBSTITUTE(TEXT(CW7,"#,##0.00"),"-","△")&amp;"】"))</f>
        <v>【59.10】</v>
      </c>
      <c r="CX6" s="21" t="str">
        <f>IF(CX7="",NA(),CX7)</f>
        <v>-</v>
      </c>
      <c r="CY6" s="21" t="str">
        <f t="shared" ref="CY6:DG6" si="11">IF(CY7="",NA(),CY7)</f>
        <v>-</v>
      </c>
      <c r="CZ6" s="21">
        <f t="shared" si="11"/>
        <v>72.19</v>
      </c>
      <c r="DA6" s="21">
        <f t="shared" si="11"/>
        <v>72.569999999999993</v>
      </c>
      <c r="DB6" s="21">
        <f t="shared" si="11"/>
        <v>73.69</v>
      </c>
      <c r="DC6" s="21" t="str">
        <f t="shared" si="11"/>
        <v>-</v>
      </c>
      <c r="DD6" s="21" t="str">
        <f t="shared" si="11"/>
        <v>-</v>
      </c>
      <c r="DE6" s="21">
        <f t="shared" si="11"/>
        <v>82.08</v>
      </c>
      <c r="DF6" s="21">
        <f t="shared" si="11"/>
        <v>81.34</v>
      </c>
      <c r="DG6" s="21">
        <f t="shared" si="11"/>
        <v>81.14</v>
      </c>
      <c r="DH6" s="20" t="str">
        <f>IF(DH7="","",IF(DH7="-","【-】","【"&amp;SUBSTITUTE(TEXT(DH7,"#,##0.00"),"-","△")&amp;"】"))</f>
        <v>【95.82】</v>
      </c>
      <c r="DI6" s="21" t="str">
        <f>IF(DI7="",NA(),DI7)</f>
        <v>-</v>
      </c>
      <c r="DJ6" s="21" t="str">
        <f t="shared" ref="DJ6:DR6" si="12">IF(DJ7="",NA(),DJ7)</f>
        <v>-</v>
      </c>
      <c r="DK6" s="21">
        <f t="shared" si="12"/>
        <v>26.57</v>
      </c>
      <c r="DL6" s="21">
        <f t="shared" si="12"/>
        <v>27.86</v>
      </c>
      <c r="DM6" s="21">
        <f t="shared" si="12"/>
        <v>28.99</v>
      </c>
      <c r="DN6" s="21" t="str">
        <f t="shared" si="12"/>
        <v>-</v>
      </c>
      <c r="DO6" s="21" t="str">
        <f t="shared" si="12"/>
        <v>-</v>
      </c>
      <c r="DP6" s="21">
        <f t="shared" si="12"/>
        <v>12.7</v>
      </c>
      <c r="DQ6" s="21">
        <f t="shared" si="12"/>
        <v>14.65</v>
      </c>
      <c r="DR6" s="21">
        <f t="shared" si="12"/>
        <v>16.11</v>
      </c>
      <c r="DS6" s="20" t="str">
        <f>IF(DS7="","",IF(DS7="-","【-】","【"&amp;SUBSTITUTE(TEXT(DS7,"#,##0.00"),"-","△")&amp;"】"))</f>
        <v>【39.74】</v>
      </c>
      <c r="DT6" s="21" t="str">
        <f>IF(DT7="",NA(),DT7)</f>
        <v>-</v>
      </c>
      <c r="DU6" s="21" t="str">
        <f t="shared" ref="DU6:EC6" si="13">IF(DU7="",NA(),DU7)</f>
        <v>-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0">
        <f t="shared" si="13"/>
        <v>0</v>
      </c>
      <c r="EB6" s="21">
        <f t="shared" si="13"/>
        <v>0.1</v>
      </c>
      <c r="EC6" s="21">
        <f t="shared" si="13"/>
        <v>0.17</v>
      </c>
      <c r="ED6" s="20" t="str">
        <f>IF(ED7="","",IF(ED7="-","【-】","【"&amp;SUBSTITUTE(TEXT(ED7,"#,##0.00"),"-","△")&amp;"】"))</f>
        <v>【7.62】</v>
      </c>
      <c r="EE6" s="21" t="str">
        <f>IF(EE7="",NA(),EE7)</f>
        <v>-</v>
      </c>
      <c r="EF6" s="21" t="str">
        <f t="shared" ref="EF6:EN6" si="14">IF(EF7="",NA(),EF7)</f>
        <v>-</v>
      </c>
      <c r="EG6" s="20">
        <f t="shared" si="14"/>
        <v>0</v>
      </c>
      <c r="EH6" s="21">
        <f t="shared" si="14"/>
        <v>0.09</v>
      </c>
      <c r="EI6" s="21">
        <f t="shared" si="14"/>
        <v>0.09</v>
      </c>
      <c r="EJ6" s="21" t="str">
        <f t="shared" si="14"/>
        <v>-</v>
      </c>
      <c r="EK6" s="21" t="str">
        <f t="shared" si="14"/>
        <v>-</v>
      </c>
      <c r="EL6" s="21">
        <f t="shared" si="14"/>
        <v>1.65</v>
      </c>
      <c r="EM6" s="21">
        <f t="shared" si="14"/>
        <v>0.14000000000000001</v>
      </c>
      <c r="EN6" s="21">
        <f t="shared" si="14"/>
        <v>0.08</v>
      </c>
      <c r="EO6" s="20" t="str">
        <f>IF(EO7="","",IF(EO7="-","【-】","【"&amp;SUBSTITUTE(TEXT(EO7,"#,##0.00"),"-","△")&amp;"】"))</f>
        <v>【0.23】</v>
      </c>
    </row>
    <row r="7" spans="1:148" s="22" customFormat="1" x14ac:dyDescent="0.2">
      <c r="A7" s="14"/>
      <c r="B7" s="23">
        <v>2022</v>
      </c>
      <c r="C7" s="23">
        <v>102121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57.18</v>
      </c>
      <c r="P7" s="24">
        <v>29.69</v>
      </c>
      <c r="Q7" s="24">
        <v>82.31</v>
      </c>
      <c r="R7" s="24">
        <v>2310</v>
      </c>
      <c r="S7" s="24">
        <v>49423</v>
      </c>
      <c r="T7" s="24">
        <v>208.42</v>
      </c>
      <c r="U7" s="24">
        <v>237.13</v>
      </c>
      <c r="V7" s="24">
        <v>14595</v>
      </c>
      <c r="W7" s="24">
        <v>4.67</v>
      </c>
      <c r="X7" s="24">
        <v>3125.27</v>
      </c>
      <c r="Y7" s="24" t="s">
        <v>102</v>
      </c>
      <c r="Z7" s="24" t="s">
        <v>102</v>
      </c>
      <c r="AA7" s="24">
        <v>107.05</v>
      </c>
      <c r="AB7" s="24">
        <v>107.57</v>
      </c>
      <c r="AC7" s="24">
        <v>107.15</v>
      </c>
      <c r="AD7" s="24" t="s">
        <v>102</v>
      </c>
      <c r="AE7" s="24" t="s">
        <v>102</v>
      </c>
      <c r="AF7" s="24">
        <v>107.21</v>
      </c>
      <c r="AG7" s="24">
        <v>107.08</v>
      </c>
      <c r="AH7" s="24">
        <v>106.08</v>
      </c>
      <c r="AI7" s="24">
        <v>106.11</v>
      </c>
      <c r="AJ7" s="24" t="s">
        <v>102</v>
      </c>
      <c r="AK7" s="24" t="s">
        <v>102</v>
      </c>
      <c r="AL7" s="24">
        <v>0</v>
      </c>
      <c r="AM7" s="24">
        <v>0</v>
      </c>
      <c r="AN7" s="24">
        <v>0</v>
      </c>
      <c r="AO7" s="24" t="s">
        <v>102</v>
      </c>
      <c r="AP7" s="24" t="s">
        <v>102</v>
      </c>
      <c r="AQ7" s="24">
        <v>43.71</v>
      </c>
      <c r="AR7" s="24">
        <v>45.94</v>
      </c>
      <c r="AS7" s="24">
        <v>29.34</v>
      </c>
      <c r="AT7" s="24">
        <v>3.15</v>
      </c>
      <c r="AU7" s="24" t="s">
        <v>102</v>
      </c>
      <c r="AV7" s="24" t="s">
        <v>102</v>
      </c>
      <c r="AW7" s="24">
        <v>26.78</v>
      </c>
      <c r="AX7" s="24">
        <v>47.82</v>
      </c>
      <c r="AY7" s="24">
        <v>35.909999999999997</v>
      </c>
      <c r="AZ7" s="24" t="s">
        <v>102</v>
      </c>
      <c r="BA7" s="24" t="s">
        <v>102</v>
      </c>
      <c r="BB7" s="24">
        <v>40.67</v>
      </c>
      <c r="BC7" s="24">
        <v>47.7</v>
      </c>
      <c r="BD7" s="24">
        <v>50.59</v>
      </c>
      <c r="BE7" s="24">
        <v>73.44</v>
      </c>
      <c r="BF7" s="24" t="s">
        <v>102</v>
      </c>
      <c r="BG7" s="24" t="s">
        <v>102</v>
      </c>
      <c r="BH7" s="24">
        <v>387.96</v>
      </c>
      <c r="BI7" s="24">
        <v>359.98</v>
      </c>
      <c r="BJ7" s="24">
        <v>348.62</v>
      </c>
      <c r="BK7" s="24" t="s">
        <v>102</v>
      </c>
      <c r="BL7" s="24" t="s">
        <v>102</v>
      </c>
      <c r="BM7" s="24">
        <v>1050.51</v>
      </c>
      <c r="BN7" s="24">
        <v>1102.01</v>
      </c>
      <c r="BO7" s="24">
        <v>987.36</v>
      </c>
      <c r="BP7" s="24">
        <v>652.82000000000005</v>
      </c>
      <c r="BQ7" s="24" t="s">
        <v>102</v>
      </c>
      <c r="BR7" s="24" t="s">
        <v>102</v>
      </c>
      <c r="BS7" s="24">
        <v>82.62</v>
      </c>
      <c r="BT7" s="24">
        <v>82.68</v>
      </c>
      <c r="BU7" s="24">
        <v>82.58</v>
      </c>
      <c r="BV7" s="24" t="s">
        <v>102</v>
      </c>
      <c r="BW7" s="24" t="s">
        <v>102</v>
      </c>
      <c r="BX7" s="24">
        <v>82.65</v>
      </c>
      <c r="BY7" s="24">
        <v>82.55</v>
      </c>
      <c r="BZ7" s="24">
        <v>83.55</v>
      </c>
      <c r="CA7" s="24">
        <v>97.61</v>
      </c>
      <c r="CB7" s="24" t="s">
        <v>102</v>
      </c>
      <c r="CC7" s="24" t="s">
        <v>102</v>
      </c>
      <c r="CD7" s="24">
        <v>150</v>
      </c>
      <c r="CE7" s="24">
        <v>150</v>
      </c>
      <c r="CF7" s="24">
        <v>150</v>
      </c>
      <c r="CG7" s="24" t="s">
        <v>102</v>
      </c>
      <c r="CH7" s="24" t="s">
        <v>102</v>
      </c>
      <c r="CI7" s="24">
        <v>186.3</v>
      </c>
      <c r="CJ7" s="24">
        <v>188.38</v>
      </c>
      <c r="CK7" s="24">
        <v>185.98</v>
      </c>
      <c r="CL7" s="24">
        <v>138.29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 t="s">
        <v>102</v>
      </c>
      <c r="CS7" s="24" t="s">
        <v>102</v>
      </c>
      <c r="CT7" s="24">
        <v>50.53</v>
      </c>
      <c r="CU7" s="24">
        <v>51.42</v>
      </c>
      <c r="CV7" s="24">
        <v>48.95</v>
      </c>
      <c r="CW7" s="24">
        <v>59.1</v>
      </c>
      <c r="CX7" s="24" t="s">
        <v>102</v>
      </c>
      <c r="CY7" s="24" t="s">
        <v>102</v>
      </c>
      <c r="CZ7" s="24">
        <v>72.19</v>
      </c>
      <c r="DA7" s="24">
        <v>72.569999999999993</v>
      </c>
      <c r="DB7" s="24">
        <v>73.69</v>
      </c>
      <c r="DC7" s="24" t="s">
        <v>102</v>
      </c>
      <c r="DD7" s="24" t="s">
        <v>102</v>
      </c>
      <c r="DE7" s="24">
        <v>82.08</v>
      </c>
      <c r="DF7" s="24">
        <v>81.34</v>
      </c>
      <c r="DG7" s="24">
        <v>81.14</v>
      </c>
      <c r="DH7" s="24">
        <v>95.82</v>
      </c>
      <c r="DI7" s="24" t="s">
        <v>102</v>
      </c>
      <c r="DJ7" s="24" t="s">
        <v>102</v>
      </c>
      <c r="DK7" s="24">
        <v>26.57</v>
      </c>
      <c r="DL7" s="24">
        <v>27.86</v>
      </c>
      <c r="DM7" s="24">
        <v>28.99</v>
      </c>
      <c r="DN7" s="24" t="s">
        <v>102</v>
      </c>
      <c r="DO7" s="24" t="s">
        <v>102</v>
      </c>
      <c r="DP7" s="24">
        <v>12.7</v>
      </c>
      <c r="DQ7" s="24">
        <v>14.65</v>
      </c>
      <c r="DR7" s="24">
        <v>16.11</v>
      </c>
      <c r="DS7" s="24">
        <v>39.74</v>
      </c>
      <c r="DT7" s="24" t="s">
        <v>102</v>
      </c>
      <c r="DU7" s="24" t="s">
        <v>102</v>
      </c>
      <c r="DV7" s="24">
        <v>0</v>
      </c>
      <c r="DW7" s="24">
        <v>0</v>
      </c>
      <c r="DX7" s="24">
        <v>0</v>
      </c>
      <c r="DY7" s="24" t="s">
        <v>102</v>
      </c>
      <c r="DZ7" s="24" t="s">
        <v>102</v>
      </c>
      <c r="EA7" s="24">
        <v>0</v>
      </c>
      <c r="EB7" s="24">
        <v>0.1</v>
      </c>
      <c r="EC7" s="24">
        <v>0.17</v>
      </c>
      <c r="ED7" s="24">
        <v>7.62</v>
      </c>
      <c r="EE7" s="24" t="s">
        <v>102</v>
      </c>
      <c r="EF7" s="24" t="s">
        <v>102</v>
      </c>
      <c r="EG7" s="24">
        <v>0</v>
      </c>
      <c r="EH7" s="24">
        <v>0.09</v>
      </c>
      <c r="EI7" s="24">
        <v>0.09</v>
      </c>
      <c r="EJ7" s="24" t="s">
        <v>102</v>
      </c>
      <c r="EK7" s="24" t="s">
        <v>102</v>
      </c>
      <c r="EL7" s="24">
        <v>1.65</v>
      </c>
      <c r="EM7" s="24">
        <v>0.14000000000000001</v>
      </c>
      <c r="EN7" s="24">
        <v>0.08</v>
      </c>
      <c r="EO7" s="24">
        <v>0.23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111</v>
      </c>
      <c r="E13" t="s">
        <v>112</v>
      </c>
      <c r="F13" t="s">
        <v>111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2023-12-12T00:44:10Z</dcterms:created>
  <dcterms:modified xsi:type="dcterms:W3CDTF">2024-02-21T04:28:20Z</dcterms:modified>
  <cp:category/>
</cp:coreProperties>
</file>