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36.23\地方債係\210-公営企業決算調査\07経営比較分析表\R05（R4決算）\04 各団体回答\○03 桐生市\"/>
    </mc:Choice>
  </mc:AlternateContent>
  <xr:revisionPtr revIDLastSave="0" documentId="13_ncr:1_{2A80148E-46D1-484F-BF76-FF1DE496013D}" xr6:coauthVersionLast="47" xr6:coauthVersionMax="47" xr10:uidLastSave="{00000000-0000-0000-0000-000000000000}"/>
  <workbookProtection workbookAlgorithmName="SHA-512" workbookHashValue="603WarmbukkfjtjtsxNeIpbeVFbbF8XgQ4iAcoiVjnFIR6JpmKi1y0PNGziEaxMOe3AxsfDGFdx0OiQPKcf7Dg==" workbookSaltValue="yrvU3O4gJSZF56y3E2RBEA==" workbookSpinCount="100000" lockStructure="1"/>
  <bookViews>
    <workbookView xWindow="-120" yWindow="-120" windowWidth="19440" windowHeight="150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P10" i="4" s="1"/>
  <c r="O6" i="5"/>
  <c r="I10" i="4" s="1"/>
  <c r="N6" i="5"/>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F85" i="4"/>
  <c r="E85" i="4"/>
  <c r="BB10" i="4"/>
  <c r="AT10" i="4"/>
  <c r="W10" i="4"/>
  <c r="B10" i="4"/>
  <c r="BB8" i="4"/>
  <c r="AL8" i="4"/>
  <c r="W8" i="4"/>
  <c r="P8"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<sst xmlns="http://schemas.openxmlformats.org/spreadsheetml/2006/main" count="275" uniqueCount="117">
  <si>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</si>
  <si>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</si>
  <si>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</si>
  <si>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</si>
  <si>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</si>
  <si>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</si>
  <si>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</si>
  <si>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</si>
  <si>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</si>
  <si>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</si>
  <si>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</si>
  <si>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</si>
  <si>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</si>
  <si>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</si>
  <si>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</si>
  <si>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</si>
  <si>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</si>
  <si>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</si>
  <si>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</si>
  <si>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</si>
  <si>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</si>
  <si>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</si>
  <si>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</si>
  <si>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</si>
  <si>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</si>
  <si>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</si>
  <si>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</si>
  <si>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</si>
  <si>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</si>
  <si>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</si>
  <si>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</si>
  <si>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</si>
  <si>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</si>
  <si>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</si>
  <si>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</si>
  <si>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</si>
  <si>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</si>
  <si>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</si>
  <si>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</si>
  <si>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</si>
  <si>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</si>
  <si>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</si>
  <si>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</si>
  <si>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</si>
  <si>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</si>
  <si>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</si>
  <si>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</si>
  <si>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</si>
  <si>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</si>
  <si>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</si>
  <si>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</si>
  <si>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</si>
  <si>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</si>
  <si>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</si>
  <si>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</si>
  <si>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</si>
  <si>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</si>
  <si>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</si>
  <si>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</si>
  <si>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</si>
  <si>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</si>
  <si>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</si>
  <si>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</si>
  <si>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</si>
  <si>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</si>
  <si>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</si>
  <si>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</si>
  <si>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</si>
  <si>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</si>
  <si>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</si>
  <si>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</si>
  <si>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</si>
  <si>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</si>
  <si>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</si>
  <si>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</si>
  <si>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</si>
  <si>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</si>
  <si>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</si>
  <si>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</si>
  <si>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</si>
  <si>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</si>
  <si>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</si>
  <si>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</si>
  <si>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</si>
  <si>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</si>
  <si>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</si>
  <si>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</si>
  <si>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</si>
  <si>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</si>
  <si>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</si>
  <si>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</si>
  <si>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</si>
  <si>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</si>
  <si>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</si>
  <si>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</si>
  <si>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</si>
  <si>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桐生市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</si>
  <si>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</si>
  <si>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</si>
  <si>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</si>
  <si>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</si>
  <si>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</si>
  <si>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</si>
  <si>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</si>
  <si>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</si>
  <si>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</si>
  <si>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</si>
  <si>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</si>
  <si>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</si>
  <si>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</si>
  <si>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</si>
  <si>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</si>
  <si>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</si>
  <si>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</si>
  <si>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令和2年度から法適用企業となったため、①有形固定資産減価償却率は低い値ですが、減価償却費が減少傾向にあることから、老朽化が進行していると考えられます。
　また、②管渠老朽化率は、昭和40年代に建設した合流管渠が法定耐用年数を超過しているため、増加しつつあります。
　しかし、管渠の改築更新に未着手であるため、③管渠改善率が0%となっており、今後の老朽化対策が必要となっています。
　なお、本市においては、終末処理場(境野水処理センター)やポンプ場の老朽化・耐震性能不足が深刻な問題となっています。このため、令和3年度に策定したストックマネジメント全体計画に基づき、長期的な見通しの下で効率的な改築更新を実施するよう努めます。</t>
    <rPh sb="113" eb="115">
      <t>チョウカ</t>
    </rPh>
    <rPh sb="223" eb="224">
      <t>ジョウ</t>
    </rPh>
    <phoneticPr fontId="4"/>
  </si>
  <si>
    <t>　当市は令和2年度に法適用企業となりました。これに前後して使用料を3段階で引上げたことにより、経費回収率が向上し、90%以上の水準を保っています。しかし、人口減少に伴い有収水量が減少する中、動力費(電気料)の高騰など物価上昇による維持管理費の増加が見込まれるほか、施設の老朽化対策として大規模な建設投資が必要となっていて、経営環境は厳しさを増しています。その一方、新たな財源として過疎対策事業債を活用できるようになっています。
　こうした中、令和3年度に、ストックマネジメント全体計画の一部として経営戦略を策定し、令和7年度までに改定することとしています。費用削減や負担平準化の努力とともに、適正な使用料水準を検討し、将来にわたって持続可能な事業となるよう取組んでいきます。</t>
    <rPh sb="283" eb="285">
      <t>フタン</t>
    </rPh>
    <rPh sb="285" eb="288">
      <t>ヘイジュンカ</t>
    </rPh>
    <phoneticPr fontId="4"/>
  </si>
  <si>
    <t>　⑥汚水処理原価は、動力費(電気料)が前年度比約58%の大幅増加になったことと、有収水量の減少により、増加しています。これに伴い、⑤経費回収率が低下しています。使用料収入で賄いきれない費用については、一般会計繰入金により補填しているため、①経常収支比率は100%以上であり、②累積欠損金比率は0%となっています。今後も費用削減と使用料の適正化に努め、健全な経営を行う必要があります。
　③流動比率は、修繕引当金の設定により現金が増加したことと、企業債償還金が減少傾向であることにより、前年度よりも改善しましたが、類似団体平均値を大幅に下回っています。流動負債は、建設改良のために起こした企業債の元金償還金が多くを占めており、資金不足は生じていません。今後も企業債償還に充てる財源の適正な管理を継続する必要があります。
　④企業債残高対事業規模比率は、企業債残高とともに減少しています。類似団体平均値よりも低水準で推移していますが、今後は老朽化した施設の改築更新が必要となるため、企業債残高が増加する見通しです。改築更新にあたっては、⑦施設利用率が低水準にとどまっていることから、終末処理場(境野水処理センター)を適正規模にスペックダウンする必要があります。
　今後も人口減少が続くことを踏まえ、適正な投資規模を検討しながら、⑧水洗化率の向上に努めていきます。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</si>
</sst>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B6D-4161-9C06-6CE3B23750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0.17</c:v>
                </c:pt>
                <c:pt idx="4">
                  <c:v>0.13</c:v>
                </c:pt>
              </c:numCache>
            </c:numRef>
          </c:val>
          <c:smooth val="0"/>
          <c:extLst>
            <c:ext xmlns:c16="http://schemas.microsoft.com/office/drawing/2014/chart" uri="{C3380CC4-5D6E-409C-BE32-E72D297353CC}">
              <c16:uniqueId val="{00000001-AB6D-4161-9C06-6CE3B23750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30.72</c:v>
                </c:pt>
                <c:pt idx="3">
                  <c:v>29.1</c:v>
                </c:pt>
                <c:pt idx="4">
                  <c:v>29.21</c:v>
                </c:pt>
              </c:numCache>
            </c:numRef>
          </c:val>
          <c:extLst>
            <c:ext xmlns:c16="http://schemas.microsoft.com/office/drawing/2014/chart" uri="{C3380CC4-5D6E-409C-BE32-E72D297353CC}">
              <c16:uniqueId val="{00000000-058F-4221-A495-CE9830EE69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65.28</c:v>
                </c:pt>
                <c:pt idx="3">
                  <c:v>64.92</c:v>
                </c:pt>
                <c:pt idx="4">
                  <c:v>64.14</c:v>
                </c:pt>
              </c:numCache>
            </c:numRef>
          </c:val>
          <c:smooth val="0"/>
          <c:extLst>
            <c:ext xmlns:c16="http://schemas.microsoft.com/office/drawing/2014/chart" uri="{C3380CC4-5D6E-409C-BE32-E72D297353CC}">
              <c16:uniqueId val="{00000001-058F-4221-A495-CE9830EE69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90.88</c:v>
                </c:pt>
                <c:pt idx="3">
                  <c:v>90.95</c:v>
                </c:pt>
                <c:pt idx="4">
                  <c:v>91.18</c:v>
                </c:pt>
              </c:numCache>
            </c:numRef>
          </c:val>
          <c:extLst>
            <c:ext xmlns:c16="http://schemas.microsoft.com/office/drawing/2014/chart" uri="{C3380CC4-5D6E-409C-BE32-E72D297353CC}">
              <c16:uniqueId val="{00000000-0DBF-4F14-A72B-179832AED9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92.72</c:v>
                </c:pt>
                <c:pt idx="3">
                  <c:v>92.88</c:v>
                </c:pt>
                <c:pt idx="4">
                  <c:v>92.9</c:v>
                </c:pt>
              </c:numCache>
            </c:numRef>
          </c:val>
          <c:smooth val="0"/>
          <c:extLst>
            <c:ext xmlns:c16="http://schemas.microsoft.com/office/drawing/2014/chart" uri="{C3380CC4-5D6E-409C-BE32-E72D297353CC}">
              <c16:uniqueId val="{00000001-0DBF-4F14-A72B-179832AED9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107.78</c:v>
                </c:pt>
                <c:pt idx="3">
                  <c:v>103.62</c:v>
                </c:pt>
                <c:pt idx="4">
                  <c:v>103.6</c:v>
                </c:pt>
              </c:numCache>
            </c:numRef>
          </c:val>
          <c:extLst>
            <c:ext xmlns:c16="http://schemas.microsoft.com/office/drawing/2014/chart" uri="{C3380CC4-5D6E-409C-BE32-E72D297353CC}">
              <c16:uniqueId val="{00000000-7C70-4369-B3F8-2E6B5444CC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107.85</c:v>
                </c:pt>
                <c:pt idx="3">
                  <c:v>108.04</c:v>
                </c:pt>
                <c:pt idx="4">
                  <c:v>107.49</c:v>
                </c:pt>
              </c:numCache>
            </c:numRef>
          </c:val>
          <c:smooth val="0"/>
          <c:extLst>
            <c:ext xmlns:c16="http://schemas.microsoft.com/office/drawing/2014/chart" uri="{C3380CC4-5D6E-409C-BE32-E72D297353CC}">
              <c16:uniqueId val="{00000001-7C70-4369-B3F8-2E6B5444CC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4.1399999999999997</c:v>
                </c:pt>
                <c:pt idx="3">
                  <c:v>8.24</c:v>
                </c:pt>
                <c:pt idx="4">
                  <c:v>12.07</c:v>
                </c:pt>
              </c:numCache>
            </c:numRef>
          </c:val>
          <c:extLst>
            <c:ext xmlns:c16="http://schemas.microsoft.com/office/drawing/2014/chart" uri="{C3380CC4-5D6E-409C-BE32-E72D297353CC}">
              <c16:uniqueId val="{00000000-3059-4851-A54B-3A1D6445A8B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23.79</c:v>
                </c:pt>
                <c:pt idx="3">
                  <c:v>25.66</c:v>
                </c:pt>
                <c:pt idx="4">
                  <c:v>27.46</c:v>
                </c:pt>
              </c:numCache>
            </c:numRef>
          </c:val>
          <c:smooth val="0"/>
          <c:extLst>
            <c:ext xmlns:c16="http://schemas.microsoft.com/office/drawing/2014/chart" uri="{C3380CC4-5D6E-409C-BE32-E72D297353CC}">
              <c16:uniqueId val="{00000001-3059-4851-A54B-3A1D6445A8B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c:v>8.39</c:v>
                </c:pt>
                <c:pt idx="4">
                  <c:v>9.6300000000000008</c:v>
                </c:pt>
              </c:numCache>
            </c:numRef>
          </c:val>
          <c:extLst>
            <c:ext xmlns:c16="http://schemas.microsoft.com/office/drawing/2014/chart" uri="{C3380CC4-5D6E-409C-BE32-E72D297353CC}">
              <c16:uniqueId val="{00000000-C0DE-4E99-BF4F-52BC820F98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1.22</c:v>
                </c:pt>
                <c:pt idx="3">
                  <c:v>1.61</c:v>
                </c:pt>
                <c:pt idx="4">
                  <c:v>2.08</c:v>
                </c:pt>
              </c:numCache>
            </c:numRef>
          </c:val>
          <c:smooth val="0"/>
          <c:extLst>
            <c:ext xmlns:c16="http://schemas.microsoft.com/office/drawing/2014/chart" uri="{C3380CC4-5D6E-409C-BE32-E72D297353CC}">
              <c16:uniqueId val="{00000001-C0DE-4E99-BF4F-52BC820F98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6B3-4FE3-BD0F-7165DAFAD4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4.72</c:v>
                </c:pt>
                <c:pt idx="3">
                  <c:v>4.49</c:v>
                </c:pt>
                <c:pt idx="4">
                  <c:v>5.41</c:v>
                </c:pt>
              </c:numCache>
            </c:numRef>
          </c:val>
          <c:smooth val="0"/>
          <c:extLst>
            <c:ext xmlns:c16="http://schemas.microsoft.com/office/drawing/2014/chart" uri="{C3380CC4-5D6E-409C-BE32-E72D297353CC}">
              <c16:uniqueId val="{00000001-76B3-4FE3-BD0F-7165DAFAD4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16.64</c:v>
                </c:pt>
                <c:pt idx="3">
                  <c:v>33.549999999999997</c:v>
                </c:pt>
                <c:pt idx="4">
                  <c:v>47.2</c:v>
                </c:pt>
              </c:numCache>
            </c:numRef>
          </c:val>
          <c:extLst>
            <c:ext xmlns:c16="http://schemas.microsoft.com/office/drawing/2014/chart" uri="{C3380CC4-5D6E-409C-BE32-E72D297353CC}">
              <c16:uniqueId val="{00000000-A4F8-4AAC-A4FB-1B17EBDDA6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67.930000000000007</c:v>
                </c:pt>
                <c:pt idx="3">
                  <c:v>68.53</c:v>
                </c:pt>
                <c:pt idx="4">
                  <c:v>69.180000000000007</c:v>
                </c:pt>
              </c:numCache>
            </c:numRef>
          </c:val>
          <c:smooth val="0"/>
          <c:extLst>
            <c:ext xmlns:c16="http://schemas.microsoft.com/office/drawing/2014/chart" uri="{C3380CC4-5D6E-409C-BE32-E72D297353CC}">
              <c16:uniqueId val="{00000001-A4F8-4AAC-A4FB-1B17EBDDA6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291.91000000000003</c:v>
                </c:pt>
                <c:pt idx="3">
                  <c:v>470.22</c:v>
                </c:pt>
                <c:pt idx="4">
                  <c:v>455.23</c:v>
                </c:pt>
              </c:numCache>
            </c:numRef>
          </c:val>
          <c:extLst>
            <c:ext xmlns:c16="http://schemas.microsoft.com/office/drawing/2014/chart" uri="{C3380CC4-5D6E-409C-BE32-E72D297353CC}">
              <c16:uniqueId val="{00000000-09C2-4E68-8C62-D4F51FD815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857.88</c:v>
                </c:pt>
                <c:pt idx="3">
                  <c:v>825.1</c:v>
                </c:pt>
                <c:pt idx="4">
                  <c:v>789.87</c:v>
                </c:pt>
              </c:numCache>
            </c:numRef>
          </c:val>
          <c:smooth val="0"/>
          <c:extLst>
            <c:ext xmlns:c16="http://schemas.microsoft.com/office/drawing/2014/chart" uri="{C3380CC4-5D6E-409C-BE32-E72D297353CC}">
              <c16:uniqueId val="{00000001-09C2-4E68-8C62-D4F51FD815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116.69</c:v>
                </c:pt>
                <c:pt idx="3">
                  <c:v>97.47</c:v>
                </c:pt>
                <c:pt idx="4">
                  <c:v>94.14</c:v>
                </c:pt>
              </c:numCache>
            </c:numRef>
          </c:val>
          <c:extLst>
            <c:ext xmlns:c16="http://schemas.microsoft.com/office/drawing/2014/chart" uri="{C3380CC4-5D6E-409C-BE32-E72D297353CC}">
              <c16:uniqueId val="{00000000-E693-4911-BEC9-C93156091B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94.97</c:v>
                </c:pt>
                <c:pt idx="3">
                  <c:v>97.07</c:v>
                </c:pt>
                <c:pt idx="4">
                  <c:v>98.06</c:v>
                </c:pt>
              </c:numCache>
            </c:numRef>
          </c:val>
          <c:smooth val="0"/>
          <c:extLst>
            <c:ext xmlns:c16="http://schemas.microsoft.com/office/drawing/2014/chart" uri="{C3380CC4-5D6E-409C-BE32-E72D297353CC}">
              <c16:uniqueId val="{00000001-E693-4911-BEC9-C93156091B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116.94</c:v>
                </c:pt>
                <c:pt idx="3">
                  <c:v>143.63999999999999</c:v>
                </c:pt>
                <c:pt idx="4">
                  <c:v>149.13</c:v>
                </c:pt>
              </c:numCache>
            </c:numRef>
          </c:val>
          <c:extLst>
            <c:ext xmlns:c16="http://schemas.microsoft.com/office/drawing/2014/chart" uri="{C3380CC4-5D6E-409C-BE32-E72D297353CC}">
              <c16:uniqueId val="{00000000-7F67-4A6F-9621-58A981CC9C8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159.49</c:v>
                </c:pt>
                <c:pt idx="3">
                  <c:v>157.81</c:v>
                </c:pt>
                <c:pt idx="4">
                  <c:v>157.37</c:v>
                </c:pt>
              </c:numCache>
            </c:numRef>
          </c:val>
          <c:smooth val="0"/>
          <c:extLst>
            <c:ext xmlns:c16="http://schemas.microsoft.com/office/drawing/2014/chart" uri="{C3380CC4-5D6E-409C-BE32-E72D297353CC}">
              <c16:uniqueId val="{00000001-7F67-4A6F-9621-58A981CC9C8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群馬県　桐生市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5">
        <f>データ!S6</f>
        <v>104647</v>
      </c>
      <c r="AM8" s="45"/>
      <c r="AN8" s="45"/>
      <c r="AO8" s="45"/>
      <c r="AP8" s="45"/>
      <c r="AQ8" s="45"/>
      <c r="AR8" s="45"/>
      <c r="AS8" s="45"/>
      <c r="AT8" s="46">
        <f>データ!T6</f>
        <v>274.45</v>
      </c>
      <c r="AU8" s="46"/>
      <c r="AV8" s="46"/>
      <c r="AW8" s="46"/>
      <c r="AX8" s="46"/>
      <c r="AY8" s="46"/>
      <c r="AZ8" s="46"/>
      <c r="BA8" s="46"/>
      <c r="BB8" s="46">
        <f>データ!U6</f>
        <v>381.3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68.790000000000006</v>
      </c>
      <c r="J10" s="46"/>
      <c r="K10" s="46"/>
      <c r="L10" s="46"/>
      <c r="M10" s="46"/>
      <c r="N10" s="46"/>
      <c r="O10" s="46"/>
      <c r="P10" s="46">
        <f>データ!P6</f>
        <v>77.52</v>
      </c>
      <c r="Q10" s="46"/>
      <c r="R10" s="46"/>
      <c r="S10" s="46"/>
      <c r="T10" s="46"/>
      <c r="U10" s="46"/>
      <c r="V10" s="46"/>
      <c r="W10" s="46">
        <f>データ!Q6</f>
        <v>65.09</v>
      </c>
      <c r="X10" s="46"/>
      <c r="Y10" s="46"/>
      <c r="Z10" s="46"/>
      <c r="AA10" s="46"/>
      <c r="AB10" s="46"/>
      <c r="AC10" s="46"/>
      <c r="AD10" s="45">
        <f>データ!R6</f>
        <v>2750</v>
      </c>
      <c r="AE10" s="45"/>
      <c r="AF10" s="45"/>
      <c r="AG10" s="45"/>
      <c r="AH10" s="45"/>
      <c r="AI10" s="45"/>
      <c r="AJ10" s="45"/>
      <c r="AK10" s="2"/>
      <c r="AL10" s="45">
        <f>データ!V6</f>
        <v>80605</v>
      </c>
      <c r="AM10" s="45"/>
      <c r="AN10" s="45"/>
      <c r="AO10" s="45"/>
      <c r="AP10" s="45"/>
      <c r="AQ10" s="45"/>
      <c r="AR10" s="45"/>
      <c r="AS10" s="45"/>
      <c r="AT10" s="46">
        <f>データ!W6</f>
        <v>24.76</v>
      </c>
      <c r="AU10" s="46"/>
      <c r="AV10" s="46"/>
      <c r="AW10" s="46"/>
      <c r="AX10" s="46"/>
      <c r="AY10" s="46"/>
      <c r="AZ10" s="46"/>
      <c r="BA10" s="46"/>
      <c r="BB10" s="46">
        <f>データ!X6</f>
        <v>3255.45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zAme0CkI5b6AUHIixpaMMZ6mNXoni2dKHBNbyAeMJ6CsOG0GmHfjwae8UnZxvD2BI0/HFVJsz4uSPh79VbuWLw==" saltValue="2zDF9vWAVt/URqZjbFbJ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102032</v>
      </c>
      <c r="D6" s="19">
        <f t="shared" si="3"/>
        <v>46</v>
      </c>
      <c r="E6" s="19">
        <f t="shared" si="3"/>
        <v>17</v>
      </c>
      <c r="F6" s="19">
        <f t="shared" si="3"/>
        <v>1</v>
      </c>
      <c r="G6" s="19">
        <f t="shared" si="3"/>
        <v>0</v>
      </c>
      <c r="H6" s="19" t="str">
        <f t="shared" si="3"/>
        <v>群馬県　桐生市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68.790000000000006</v>
      </c>
      <c r="P6" s="20">
        <f t="shared" si="3"/>
        <v>77.52</v>
      </c>
      <c r="Q6" s="20">
        <f t="shared" si="3"/>
        <v>65.09</v>
      </c>
      <c r="R6" s="20">
        <f t="shared" si="3"/>
        <v>2750</v>
      </c>
      <c r="S6" s="20">
        <f t="shared" si="3"/>
        <v>104647</v>
      </c>
      <c r="T6" s="20">
        <f t="shared" si="3"/>
        <v>274.45</v>
      </c>
      <c r="U6" s="20">
        <f t="shared" si="3"/>
        <v>381.3</v>
      </c>
      <c r="V6" s="20">
        <f t="shared" si="3"/>
        <v>80605</v>
      </c>
      <c r="W6" s="20">
        <f t="shared" si="3"/>
        <v>24.76</v>
      </c>
      <c r="X6" s="20">
        <f t="shared" si="3"/>
        <v>3255.45</v>
      </c>
      <c r="Y6" s="21" t="str">
        <f>IF(Y7="",NA(),Y7)</f>
        <v>-</v>
      </c>
      <c r="Z6" s="21" t="str">
        <f t="shared" ref="Z6:AH6" si="4">IF(Z7="",NA(),Z7)</f>
        <v>-</v>
      </c>
      <c r="AA6" s="21">
        <f t="shared" si="4"/>
        <v>107.78</v>
      </c>
      <c r="AB6" s="21">
        <f t="shared" si="4"/>
        <v>103.62</v>
      </c>
      <c r="AC6" s="21">
        <f t="shared" si="4"/>
        <v>103.6</v>
      </c>
      <c r="AD6" s="21" t="str">
        <f t="shared" si="4"/>
        <v>-</v>
      </c>
      <c r="AE6" s="21" t="str">
        <f t="shared" si="4"/>
        <v>-</v>
      </c>
      <c r="AF6" s="21">
        <f t="shared" si="4"/>
        <v>107.85</v>
      </c>
      <c r="AG6" s="21">
        <f t="shared" si="4"/>
        <v>108.04</v>
      </c>
      <c r="AH6" s="21">
        <f t="shared" si="4"/>
        <v>107.49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4.72</v>
      </c>
      <c r="AR6" s="21">
        <f t="shared" si="5"/>
        <v>4.49</v>
      </c>
      <c r="AS6" s="21">
        <f t="shared" si="5"/>
        <v>5.41</v>
      </c>
      <c r="AT6" s="20" t="str">
        <f>IF(AT7="","",IF(AT7="-","【-】","【"&amp;SUBSTITUTE(TEXT(AT7,"#,##0.00"),"-","△")&amp;"】"))</f>
        <v>【3.15】</v>
      </c>
      <c r="AU6" s="21" t="str">
        <f>IF(AU7="",NA(),AU7)</f>
        <v>-</v>
      </c>
      <c r="AV6" s="21" t="str">
        <f t="shared" ref="AV6:BD6" si="6">IF(AV7="",NA(),AV7)</f>
        <v>-</v>
      </c>
      <c r="AW6" s="21">
        <f t="shared" si="6"/>
        <v>16.64</v>
      </c>
      <c r="AX6" s="21">
        <f t="shared" si="6"/>
        <v>33.549999999999997</v>
      </c>
      <c r="AY6" s="21">
        <f t="shared" si="6"/>
        <v>47.2</v>
      </c>
      <c r="AZ6" s="21" t="str">
        <f t="shared" si="6"/>
        <v>-</v>
      </c>
      <c r="BA6" s="21" t="str">
        <f t="shared" si="6"/>
        <v>-</v>
      </c>
      <c r="BB6" s="21">
        <f t="shared" si="6"/>
        <v>67.930000000000007</v>
      </c>
      <c r="BC6" s="21">
        <f t="shared" si="6"/>
        <v>68.53</v>
      </c>
      <c r="BD6" s="21">
        <f t="shared" si="6"/>
        <v>69.180000000000007</v>
      </c>
      <c r="BE6" s="20" t="str">
        <f>IF(BE7="","",IF(BE7="-","【-】","【"&amp;SUBSTITUTE(TEXT(BE7,"#,##0.00"),"-","△")&amp;"】"))</f>
        <v>【73.44】</v>
      </c>
      <c r="BF6" s="21" t="str">
        <f>IF(BF7="",NA(),BF7)</f>
        <v>-</v>
      </c>
      <c r="BG6" s="21" t="str">
        <f t="shared" ref="BG6:BO6" si="7">IF(BG7="",NA(),BG7)</f>
        <v>-</v>
      </c>
      <c r="BH6" s="21">
        <f t="shared" si="7"/>
        <v>291.91000000000003</v>
      </c>
      <c r="BI6" s="21">
        <f t="shared" si="7"/>
        <v>470.22</v>
      </c>
      <c r="BJ6" s="21">
        <f t="shared" si="7"/>
        <v>455.23</v>
      </c>
      <c r="BK6" s="21" t="str">
        <f t="shared" si="7"/>
        <v>-</v>
      </c>
      <c r="BL6" s="21" t="str">
        <f t="shared" si="7"/>
        <v>-</v>
      </c>
      <c r="BM6" s="21">
        <f t="shared" si="7"/>
        <v>857.88</v>
      </c>
      <c r="BN6" s="21">
        <f t="shared" si="7"/>
        <v>825.1</v>
      </c>
      <c r="BO6" s="21">
        <f t="shared" si="7"/>
        <v>789.87</v>
      </c>
      <c r="BP6" s="20" t="str">
        <f>IF(BP7="","",IF(BP7="-","【-】","【"&amp;SUBSTITUTE(TEXT(BP7,"#,##0.00"),"-","△")&amp;"】"))</f>
        <v>【652.82】</v>
      </c>
      <c r="BQ6" s="21" t="str">
        <f>IF(BQ7="",NA(),BQ7)</f>
        <v>-</v>
      </c>
      <c r="BR6" s="21" t="str">
        <f t="shared" ref="BR6:BZ6" si="8">IF(BR7="",NA(),BR7)</f>
        <v>-</v>
      </c>
      <c r="BS6" s="21">
        <f t="shared" si="8"/>
        <v>116.69</v>
      </c>
      <c r="BT6" s="21">
        <f t="shared" si="8"/>
        <v>97.47</v>
      </c>
      <c r="BU6" s="21">
        <f t="shared" si="8"/>
        <v>94.14</v>
      </c>
      <c r="BV6" s="21" t="str">
        <f t="shared" si="8"/>
        <v>-</v>
      </c>
      <c r="BW6" s="21" t="str">
        <f t="shared" si="8"/>
        <v>-</v>
      </c>
      <c r="BX6" s="21">
        <f t="shared" si="8"/>
        <v>94.97</v>
      </c>
      <c r="BY6" s="21">
        <f t="shared" si="8"/>
        <v>97.07</v>
      </c>
      <c r="BZ6" s="21">
        <f t="shared" si="8"/>
        <v>98.06</v>
      </c>
      <c r="CA6" s="20" t="str">
        <f>IF(CA7="","",IF(CA7="-","【-】","【"&amp;SUBSTITUTE(TEXT(CA7,"#,##0.00"),"-","△")&amp;"】"))</f>
        <v>【97.61】</v>
      </c>
      <c r="CB6" s="21" t="str">
        <f>IF(CB7="",NA(),CB7)</f>
        <v>-</v>
      </c>
      <c r="CC6" s="21" t="str">
        <f t="shared" ref="CC6:CK6" si="9">IF(CC7="",NA(),CC7)</f>
        <v>-</v>
      </c>
      <c r="CD6" s="21">
        <f t="shared" si="9"/>
        <v>116.94</v>
      </c>
      <c r="CE6" s="21">
        <f t="shared" si="9"/>
        <v>143.63999999999999</v>
      </c>
      <c r="CF6" s="21">
        <f t="shared" si="9"/>
        <v>149.13</v>
      </c>
      <c r="CG6" s="21" t="str">
        <f t="shared" si="9"/>
        <v>-</v>
      </c>
      <c r="CH6" s="21" t="str">
        <f t="shared" si="9"/>
        <v>-</v>
      </c>
      <c r="CI6" s="21">
        <f t="shared" si="9"/>
        <v>159.49</v>
      </c>
      <c r="CJ6" s="21">
        <f t="shared" si="9"/>
        <v>157.81</v>
      </c>
      <c r="CK6" s="21">
        <f t="shared" si="9"/>
        <v>157.37</v>
      </c>
      <c r="CL6" s="20" t="str">
        <f>IF(CL7="","",IF(CL7="-","【-】","【"&amp;SUBSTITUTE(TEXT(CL7,"#,##0.00"),"-","△")&amp;"】"))</f>
        <v>【138.29】</v>
      </c>
      <c r="CM6" s="21" t="str">
        <f>IF(CM7="",NA(),CM7)</f>
        <v>-</v>
      </c>
      <c r="CN6" s="21" t="str">
        <f t="shared" ref="CN6:CV6" si="10">IF(CN7="",NA(),CN7)</f>
        <v>-</v>
      </c>
      <c r="CO6" s="21">
        <f t="shared" si="10"/>
        <v>30.72</v>
      </c>
      <c r="CP6" s="21">
        <f t="shared" si="10"/>
        <v>29.1</v>
      </c>
      <c r="CQ6" s="21">
        <f t="shared" si="10"/>
        <v>29.21</v>
      </c>
      <c r="CR6" s="21" t="str">
        <f t="shared" si="10"/>
        <v>-</v>
      </c>
      <c r="CS6" s="21" t="str">
        <f t="shared" si="10"/>
        <v>-</v>
      </c>
      <c r="CT6" s="21">
        <f t="shared" si="10"/>
        <v>65.28</v>
      </c>
      <c r="CU6" s="21">
        <f t="shared" si="10"/>
        <v>64.92</v>
      </c>
      <c r="CV6" s="21">
        <f t="shared" si="10"/>
        <v>64.14</v>
      </c>
      <c r="CW6" s="20" t="str">
        <f>IF(CW7="","",IF(CW7="-","【-】","【"&amp;SUBSTITUTE(TEXT(CW7,"#,##0.00"),"-","△")&amp;"】"))</f>
        <v>【59.10】</v>
      </c>
      <c r="CX6" s="21" t="str">
        <f>IF(CX7="",NA(),CX7)</f>
        <v>-</v>
      </c>
      <c r="CY6" s="21" t="str">
        <f t="shared" ref="CY6:DG6" si="11">IF(CY7="",NA(),CY7)</f>
        <v>-</v>
      </c>
      <c r="CZ6" s="21">
        <f t="shared" si="11"/>
        <v>90.88</v>
      </c>
      <c r="DA6" s="21">
        <f t="shared" si="11"/>
        <v>90.95</v>
      </c>
      <c r="DB6" s="21">
        <f t="shared" si="11"/>
        <v>91.18</v>
      </c>
      <c r="DC6" s="21" t="str">
        <f t="shared" si="11"/>
        <v>-</v>
      </c>
      <c r="DD6" s="21" t="str">
        <f t="shared" si="11"/>
        <v>-</v>
      </c>
      <c r="DE6" s="21">
        <f t="shared" si="11"/>
        <v>92.72</v>
      </c>
      <c r="DF6" s="21">
        <f t="shared" si="11"/>
        <v>92.88</v>
      </c>
      <c r="DG6" s="21">
        <f t="shared" si="11"/>
        <v>92.9</v>
      </c>
      <c r="DH6" s="20" t="str">
        <f>IF(DH7="","",IF(DH7="-","【-】","【"&amp;SUBSTITUTE(TEXT(DH7,"#,##0.00"),"-","△")&amp;"】"))</f>
        <v>【95.82】</v>
      </c>
      <c r="DI6" s="21" t="str">
        <f>IF(DI7="",NA(),DI7)</f>
        <v>-</v>
      </c>
      <c r="DJ6" s="21" t="str">
        <f t="shared" ref="DJ6:DR6" si="12">IF(DJ7="",NA(),DJ7)</f>
        <v>-</v>
      </c>
      <c r="DK6" s="21">
        <f t="shared" si="12"/>
        <v>4.1399999999999997</v>
      </c>
      <c r="DL6" s="21">
        <f t="shared" si="12"/>
        <v>8.24</v>
      </c>
      <c r="DM6" s="21">
        <f t="shared" si="12"/>
        <v>12.07</v>
      </c>
      <c r="DN6" s="21" t="str">
        <f t="shared" si="12"/>
        <v>-</v>
      </c>
      <c r="DO6" s="21" t="str">
        <f t="shared" si="12"/>
        <v>-</v>
      </c>
      <c r="DP6" s="21">
        <f t="shared" si="12"/>
        <v>23.79</v>
      </c>
      <c r="DQ6" s="21">
        <f t="shared" si="12"/>
        <v>25.66</v>
      </c>
      <c r="DR6" s="21">
        <f t="shared" si="12"/>
        <v>27.46</v>
      </c>
      <c r="DS6" s="20" t="str">
        <f>IF(DS7="","",IF(DS7="-","【-】","【"&amp;SUBSTITUTE(TEXT(DS7,"#,##0.00"),"-","△")&amp;"】"))</f>
        <v>【39.74】</v>
      </c>
      <c r="DT6" s="21" t="str">
        <f>IF(DT7="",NA(),DT7)</f>
        <v>-</v>
      </c>
      <c r="DU6" s="21" t="str">
        <f t="shared" ref="DU6:EC6" si="13">IF(DU7="",NA(),DU7)</f>
        <v>-</v>
      </c>
      <c r="DV6" s="20">
        <f t="shared" si="13"/>
        <v>0</v>
      </c>
      <c r="DW6" s="21">
        <f t="shared" si="13"/>
        <v>8.39</v>
      </c>
      <c r="DX6" s="21">
        <f t="shared" si="13"/>
        <v>9.6300000000000008</v>
      </c>
      <c r="DY6" s="21" t="str">
        <f t="shared" si="13"/>
        <v>-</v>
      </c>
      <c r="DZ6" s="21" t="str">
        <f t="shared" si="13"/>
        <v>-</v>
      </c>
      <c r="EA6" s="21">
        <f t="shared" si="13"/>
        <v>1.22</v>
      </c>
      <c r="EB6" s="21">
        <f t="shared" si="13"/>
        <v>1.61</v>
      </c>
      <c r="EC6" s="21">
        <f t="shared" si="13"/>
        <v>2.08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0.09</v>
      </c>
      <c r="EM6" s="21">
        <f t="shared" si="14"/>
        <v>0.17</v>
      </c>
      <c r="EN6" s="21">
        <f t="shared" si="14"/>
        <v>0.13</v>
      </c>
      <c r="EO6" s="20" t="str">
        <f>IF(EO7="","",IF(EO7="-","【-】","【"&amp;SUBSTITUTE(TEXT(EO7,"#,##0.00"),"-","△")&amp;"】"))</f>
        <v>【0.23】</v>
      </c>
    </row>
    <row r="7" spans="1:148" s="22" customFormat="1" x14ac:dyDescent="0.15">
      <c r="A7" s="14"/>
      <c r="B7" s="23">
        <v>2022</v>
      </c>
      <c r="C7" s="23">
        <v>102032</v>
      </c>
      <c r="D7" s="23">
        <v>46</v>
      </c>
      <c r="E7" s="23">
        <v>17</v>
      </c>
      <c r="F7" s="23">
        <v>1</v>
      </c>
      <c r="G7" s="23">
        <v>0</v>
      </c>
      <c r="H7" s="23" t="s">
        <v>96</v>
      </c>
      <c r="I7" s="23" t="s">
        <v>97</v>
      </c>
      <c r="J7" s="23" t="s">
        <v>98</v>
      </c>
      <c r="K7" s="23" t="s">
        <v>99</v>
      </c>
      <c r="L7" s="23" t="s">
        <v>100</v>
      </c>
      <c r="M7" s="23" t="s">
        <v>101</v>
      </c>
      <c r="N7" s="24" t="s">
        <v>102</v>
      </c>
      <c r="O7" s="24">
        <v>68.790000000000006</v>
      </c>
      <c r="P7" s="24">
        <v>77.52</v>
      </c>
      <c r="Q7" s="24">
        <v>65.09</v>
      </c>
      <c r="R7" s="24">
        <v>2750</v>
      </c>
      <c r="S7" s="24">
        <v>104647</v>
      </c>
      <c r="T7" s="24">
        <v>274.45</v>
      </c>
      <c r="U7" s="24">
        <v>381.3</v>
      </c>
      <c r="V7" s="24">
        <v>80605</v>
      </c>
      <c r="W7" s="24">
        <v>24.76</v>
      </c>
      <c r="X7" s="24">
        <v>3255.45</v>
      </c>
      <c r="Y7" s="24" t="s">
        <v>102</v>
      </c>
      <c r="Z7" s="24" t="s">
        <v>102</v>
      </c>
      <c r="AA7" s="24">
        <v>107.78</v>
      </c>
      <c r="AB7" s="24">
        <v>103.62</v>
      </c>
      <c r="AC7" s="24">
        <v>103.6</v>
      </c>
      <c r="AD7" s="24" t="s">
        <v>102</v>
      </c>
      <c r="AE7" s="24" t="s">
        <v>102</v>
      </c>
      <c r="AF7" s="24">
        <v>107.85</v>
      </c>
      <c r="AG7" s="24">
        <v>108.04</v>
      </c>
      <c r="AH7" s="24">
        <v>107.49</v>
      </c>
      <c r="AI7" s="24">
        <v>106.11</v>
      </c>
      <c r="AJ7" s="24" t="s">
        <v>102</v>
      </c>
      <c r="AK7" s="24" t="s">
        <v>102</v>
      </c>
      <c r="AL7" s="24">
        <v>0</v>
      </c>
      <c r="AM7" s="24">
        <v>0</v>
      </c>
      <c r="AN7" s="24">
        <v>0</v>
      </c>
      <c r="AO7" s="24" t="s">
        <v>102</v>
      </c>
      <c r="AP7" s="24" t="s">
        <v>102</v>
      </c>
      <c r="AQ7" s="24">
        <v>4.72</v>
      </c>
      <c r="AR7" s="24">
        <v>4.49</v>
      </c>
      <c r="AS7" s="24">
        <v>5.41</v>
      </c>
      <c r="AT7" s="24">
        <v>3.15</v>
      </c>
      <c r="AU7" s="24" t="s">
        <v>102</v>
      </c>
      <c r="AV7" s="24" t="s">
        <v>102</v>
      </c>
      <c r="AW7" s="24">
        <v>16.64</v>
      </c>
      <c r="AX7" s="24">
        <v>33.549999999999997</v>
      </c>
      <c r="AY7" s="24">
        <v>47.2</v>
      </c>
      <c r="AZ7" s="24" t="s">
        <v>102</v>
      </c>
      <c r="BA7" s="24" t="s">
        <v>102</v>
      </c>
      <c r="BB7" s="24">
        <v>67.930000000000007</v>
      </c>
      <c r="BC7" s="24">
        <v>68.53</v>
      </c>
      <c r="BD7" s="24">
        <v>69.180000000000007</v>
      </c>
      <c r="BE7" s="24">
        <v>73.44</v>
      </c>
      <c r="BF7" s="24" t="s">
        <v>102</v>
      </c>
      <c r="BG7" s="24" t="s">
        <v>102</v>
      </c>
      <c r="BH7" s="24">
        <v>291.91000000000003</v>
      </c>
      <c r="BI7" s="24">
        <v>470.22</v>
      </c>
      <c r="BJ7" s="24">
        <v>455.23</v>
      </c>
      <c r="BK7" s="24" t="s">
        <v>102</v>
      </c>
      <c r="BL7" s="24" t="s">
        <v>102</v>
      </c>
      <c r="BM7" s="24">
        <v>857.88</v>
      </c>
      <c r="BN7" s="24">
        <v>825.1</v>
      </c>
      <c r="BO7" s="24">
        <v>789.87</v>
      </c>
      <c r="BP7" s="24">
        <v>652.82000000000005</v>
      </c>
      <c r="BQ7" s="24" t="s">
        <v>102</v>
      </c>
      <c r="BR7" s="24" t="s">
        <v>102</v>
      </c>
      <c r="BS7" s="24">
        <v>116.69</v>
      </c>
      <c r="BT7" s="24">
        <v>97.47</v>
      </c>
      <c r="BU7" s="24">
        <v>94.14</v>
      </c>
      <c r="BV7" s="24" t="s">
        <v>102</v>
      </c>
      <c r="BW7" s="24" t="s">
        <v>102</v>
      </c>
      <c r="BX7" s="24">
        <v>94.97</v>
      </c>
      <c r="BY7" s="24">
        <v>97.07</v>
      </c>
      <c r="BZ7" s="24">
        <v>98.06</v>
      </c>
      <c r="CA7" s="24">
        <v>97.61</v>
      </c>
      <c r="CB7" s="24" t="s">
        <v>102</v>
      </c>
      <c r="CC7" s="24" t="s">
        <v>102</v>
      </c>
      <c r="CD7" s="24">
        <v>116.94</v>
      </c>
      <c r="CE7" s="24">
        <v>143.63999999999999</v>
      </c>
      <c r="CF7" s="24">
        <v>149.13</v>
      </c>
      <c r="CG7" s="24" t="s">
        <v>102</v>
      </c>
      <c r="CH7" s="24" t="s">
        <v>102</v>
      </c>
      <c r="CI7" s="24">
        <v>159.49</v>
      </c>
      <c r="CJ7" s="24">
        <v>157.81</v>
      </c>
      <c r="CK7" s="24">
        <v>157.37</v>
      </c>
      <c r="CL7" s="24">
        <v>138.29</v>
      </c>
      <c r="CM7" s="24" t="s">
        <v>102</v>
      </c>
      <c r="CN7" s="24" t="s">
        <v>102</v>
      </c>
      <c r="CO7" s="24">
        <v>30.72</v>
      </c>
      <c r="CP7" s="24">
        <v>29.1</v>
      </c>
      <c r="CQ7" s="24">
        <v>29.21</v>
      </c>
      <c r="CR7" s="24" t="s">
        <v>102</v>
      </c>
      <c r="CS7" s="24" t="s">
        <v>102</v>
      </c>
      <c r="CT7" s="24">
        <v>65.28</v>
      </c>
      <c r="CU7" s="24">
        <v>64.92</v>
      </c>
      <c r="CV7" s="24">
        <v>64.14</v>
      </c>
      <c r="CW7" s="24">
        <v>59.1</v>
      </c>
      <c r="CX7" s="24" t="s">
        <v>102</v>
      </c>
      <c r="CY7" s="24" t="s">
        <v>102</v>
      </c>
      <c r="CZ7" s="24">
        <v>90.88</v>
      </c>
      <c r="DA7" s="24">
        <v>90.95</v>
      </c>
      <c r="DB7" s="24">
        <v>91.18</v>
      </c>
      <c r="DC7" s="24" t="s">
        <v>102</v>
      </c>
      <c r="DD7" s="24" t="s">
        <v>102</v>
      </c>
      <c r="DE7" s="24">
        <v>92.72</v>
      </c>
      <c r="DF7" s="24">
        <v>92.88</v>
      </c>
      <c r="DG7" s="24">
        <v>92.9</v>
      </c>
      <c r="DH7" s="24">
        <v>95.82</v>
      </c>
      <c r="DI7" s="24" t="s">
        <v>102</v>
      </c>
      <c r="DJ7" s="24" t="s">
        <v>102</v>
      </c>
      <c r="DK7" s="24">
        <v>4.1399999999999997</v>
      </c>
      <c r="DL7" s="24">
        <v>8.24</v>
      </c>
      <c r="DM7" s="24">
        <v>12.07</v>
      </c>
      <c r="DN7" s="24" t="s">
        <v>102</v>
      </c>
      <c r="DO7" s="24" t="s">
        <v>102</v>
      </c>
      <c r="DP7" s="24">
        <v>23.79</v>
      </c>
      <c r="DQ7" s="24">
        <v>25.66</v>
      </c>
      <c r="DR7" s="24">
        <v>27.46</v>
      </c>
      <c r="DS7" s="24">
        <v>39.74</v>
      </c>
      <c r="DT7" s="24" t="s">
        <v>102</v>
      </c>
      <c r="DU7" s="24" t="s">
        <v>102</v>
      </c>
      <c r="DV7" s="24">
        <v>0</v>
      </c>
      <c r="DW7" s="24">
        <v>8.39</v>
      </c>
      <c r="DX7" s="24">
        <v>9.6300000000000008</v>
      </c>
      <c r="DY7" s="24" t="s">
        <v>102</v>
      </c>
      <c r="DZ7" s="24" t="s">
        <v>102</v>
      </c>
      <c r="EA7" s="24">
        <v>1.22</v>
      </c>
      <c r="EB7" s="24">
        <v>1.61</v>
      </c>
      <c r="EC7" s="24">
        <v>2.08</v>
      </c>
      <c r="ED7" s="24">
        <v>7.62</v>
      </c>
      <c r="EE7" s="24" t="s">
        <v>102</v>
      </c>
      <c r="EF7" s="24" t="s">
        <v>102</v>
      </c>
      <c r="EG7" s="24">
        <v>0</v>
      </c>
      <c r="EH7" s="24">
        <v>0</v>
      </c>
      <c r="EI7" s="24">
        <v>0</v>
      </c>
      <c r="EJ7" s="24" t="s">
        <v>102</v>
      </c>
      <c r="EK7" s="24" t="s">
        <v>102</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2024-02-21T02:45:43Z</cp:lastPrinted>
  <dcterms:created xsi:type="dcterms:W3CDTF">2023-12-12T00:44:04Z</dcterms:created>
  <dcterms:modified xsi:type="dcterms:W3CDTF">2024-02-21T02:45:48Z</dcterms:modified>
  <cp:category/>
</cp:coreProperties>
</file>