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組織フォルダ\121 上下水道課\上水道庶務係\06_上水道財務（消費税申告含む）\02_決算・監査\04_経営比較分析表(総務省)\R4分\"/>
    </mc:Choice>
  </mc:AlternateContent>
  <workbookProtection workbookAlgorithmName="SHA-512" workbookHashValue="ZWpq3kreMkG7yPo2oelvonlkuamL2aXJhkKaiwbK4J9esXv8e6s2PB9hrUWM/VXHUtzkOexylDXQB2IY77l5UQ==" workbookSaltValue="S6ZuWpUcj2riS+ByzIVIVA=="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<sst xmlns="http://schemas.openxmlformats.org/spreadsheetml/2006/main" count="228" uniqueCount="114">
  <si>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</si>
  <si>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</si>
  <si>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</si>
  <si>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</si>
  <si>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</si>
  <si>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</si>
  <si>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</si>
  <si>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</si>
  <si>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</si>
  <si>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</si>
  <si>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</si>
  <si>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</si>
  <si>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</si>
  <si>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</si>
  <si>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</si>
  <si>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</si>
  <si>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</si>
  <si>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</si>
  <si>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</si>
  <si>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</si>
  <si>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</si>
  <si>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</si>
  <si>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</si>
  <si>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</si>
  <si>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</si>
  <si>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</si>
  <si>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</si>
  <si>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</si>
  <si>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</si>
  <si>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</si>
  <si>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</si>
  <si>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</si>
  <si>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</si>
  <si>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</si>
  <si>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</si>
  <si>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</si>
  <si>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</si>
  <si>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</si>
  <si>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</si>
  <si>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</si>
  <si>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</si>
  <si>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</si>
  <si>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</si>
  <si>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</si>
  <si>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</si>
  <si>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</si>
  <si>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</si>
  <si>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</si>
  <si>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</si>
  <si>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</si>
  <si>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</si>
  <si>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</si>
  <si>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</si>
  <si>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</si>
  <si>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</si>
  <si>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</si>
  <si>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</si>
  <si>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</si>
  <si>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</si>
  <si>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</si>
  <si>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</si>
  <si>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</si>
  <si>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</si>
  <si>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</si>
  <si>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</si>
  <si>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</si>
  <si>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</si>
  <si>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</si>
  <si>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</si>
  <si>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</si>
  <si>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</si>
  <si>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</si>
  <si>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</si>
  <si>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</si>
  <si>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</si>
  <si>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</si>
  <si>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</si>
  <si>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</si>
  <si>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</si>
  <si>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</si>
  <si>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</si>
  <si>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</si>
  <si>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</si>
  <si>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</si>
  <si>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</si>
  <si>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</si>
  <si>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</si>
  <si>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</si>
  <si>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</si>
  <si>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</si>
  <si>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</si>
  <si>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</si>
  <si>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</si>
  <si>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玉村町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</si>
  <si>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</si>
  <si>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</si>
  <si>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</si>
  <si>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</si>
  <si>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</si>
  <si>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</si>
  <si>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</si>
  <si>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</si>
  <si>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</si>
  <si>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</si>
  <si>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</si>
  <si>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</si>
  <si>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</si>
  <si>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</si>
  <si>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</si>
  <si>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</si>
  <si>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</si>
  <si>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類似団体平均値を上回っており、100%以上で推移していることから、収支は黒字であり健全な状態を保っている。
③流動比率
 類似団体平均値を上回っており、300%を超えて推移しているため、短期債務に対する支払能力を充分に有している。
④企業債残高対給水収益比率
 類似団体平均値を上回っており、建設投資の財源を借入れに頼っている状況である。将来的な更新を見据え、適切な給水収益の確保を含めた財務管理が必要と考えられる。
⑤料金回収率
 類似団体平均値を上回っており、100%以上で推移していることから、給水に必要な費用を給水収益で賄えている状況にある。
⑥給水原価
 類似団体平均値を下回っており、効率的な維持管理、経営に努めている。
⑦施設利用率
 類似団体平均値を上回っており、適切な規模で効率的な施設の利用に努めている。
⑧有収率
 類似団体平均値を上回っており、改善の傾向がみられるが、今後もさらなる漏水対策や計画的な管路の更新が必要である。</t>
    <phoneticPr fontId="4"/>
  </si>
  <si>
    <t>①有形固定資産減価償却率
 類似団体平均値を上回っており、老朽化が進んでいることから、計画的な更新が必要である。
②管路経年化率
 類似団体平均値を上回っており、効率的・計画的な更新が必要である。
③管路更新率
 類似団体平均値を上回っているが、今後も引き続き効率的な管路延長に努める必要がある。</t>
    <phoneticPr fontId="4"/>
  </si>
  <si>
    <t>本町の水道事業については、①経常収支比率や⑤料金回収率は他の類似団体を上回っており、近年の経営状況については良好といえる。しかし、給水人口の減少を踏まえた今後の水需要動向により、施設規模の見直しの検討及び計画的な更新が必要であるといえる。また、⑤料金回収率は100%を超え、経営に必要な経費を料金で賄えることができているものの、④企業債残高対給水収益比率が類似団体平均を上回っていることからもわかるように、老朽化した施設の更新費用を企業債の借入れにより賄っている状況である。浄水場更新事業も控えており、安定した経営基盤を確立するため、料金改定計画案を作成しているところである。</t>
    <rPh sb="170" eb="171">
      <t>タイ</t>
    </rPh>
    <rPh sb="231" eb="233">
      <t>ジョウキョウ</t>
    </rPh>
    <rPh sb="237" eb="240">
      <t>ジョウスイジョウ</t>
    </rPh>
    <rPh sb="240" eb="242">
      <t>コウシン</t>
    </rPh>
    <rPh sb="242" eb="244">
      <t>ジギョウ</t>
    </rPh>
    <rPh sb="245" eb="246">
      <t>ヒカ</t>
    </rPh>
    <rPh sb="251" eb="253">
      <t>アンテイ</t>
    </rPh>
    <rPh sb="255" eb="257">
      <t>ケイエイ</t>
    </rPh>
    <rPh sb="257" eb="259">
      <t>キバン</t>
    </rPh>
    <rPh sb="260" eb="262">
      <t>カクリツ</t>
    </rPh>
    <rPh sb="267" eb="269">
      <t>リョウキン</t>
    </rPh>
    <rPh sb="269" eb="271">
      <t>カイテイ</t>
    </rPh>
    <rPh sb="271" eb="273">
      <t>ケイカク</t>
    </rPh>
    <rPh sb="273" eb="274">
      <t>アン</t>
    </rPh>
    <rPh sb="275" eb="277">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</si>
</sst>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1.24</c:v>
                </c:pt>
                <c:pt idx="1">
                  <c:v>0.81</c:v>
                </c:pt>
                <c:pt idx="2">
                  <c:v>1.03</c:v>
                </c:pt>
                <c:pt idx="3">
                  <c:v>0.88</c:v>
                </c:pt>
                <c:pt idx="4">
                  <c:v>0.96</c:v>
                </c:pt>
              </c:numCache>
            </c:numRef>
          </c:val>
          <c:extLst xmlns:c16r2="http://schemas.microsoft.com/office/drawing/2015/06/chart">
            <c:ext xmlns:c16="http://schemas.microsoft.com/office/drawing/2014/chart" uri="{C3380CC4-5D6E-409C-BE32-E72D297353CC}">
              <c16:uniqueId val="{00000000-1865-480C-9313-6090F0869AEB}"/>
            </c:ext>
          </c:extLst>
        </c:ser>
        <c:dLbls>
          <c:showLegendKey val="0"/>
          <c:showVal val="0"/>
          <c:showCatName val="0"/>
          <c:showSerName val="0"/>
          <c:showPercent val="0"/>
          <c:showBubbleSize val="0"/>
        </c:dLbls>
        <c:gapWidth val="150"/>
        <c:axId val="333754608"/>
        <c:axId val="3337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xmlns:c16r2="http://schemas.microsoft.com/office/drawing/2015/06/chart">
            <c:ext xmlns:c16="http://schemas.microsoft.com/office/drawing/2014/chart" uri="{C3380CC4-5D6E-409C-BE32-E72D297353CC}">
              <c16:uniqueId val="{00000001-1865-480C-9313-6090F0869AEB}"/>
            </c:ext>
          </c:extLst>
        </c:ser>
        <c:dLbls>
          <c:showLegendKey val="0"/>
          <c:showVal val="0"/>
          <c:showCatName val="0"/>
          <c:showSerName val="0"/>
          <c:showPercent val="0"/>
          <c:showBubbleSize val="0"/>
        </c:dLbls>
        <c:marker val="1"/>
        <c:smooth val="0"/>
        <c:axId val="333754608"/>
        <c:axId val="333753824"/>
      </c:lineChart>
      <c:dateAx>
        <c:axId val="333754608"/>
        <c:scaling>
          <c:orientation val="minMax"/>
        </c:scaling>
        <c:delete val="1"/>
        <c:axPos val="b"/>
        <c:numFmt formatCode="&quot;H&quot;yy" sourceLinked="1"/>
        <c:majorTickMark val="none"/>
        <c:minorTickMark val="none"/>
        <c:tickLblPos val="none"/>
        <c:crossAx val="333753824"/>
        <c:crosses val="autoZero"/>
        <c:auto val="1"/>
        <c:lblOffset val="100"/>
        <c:baseTimeUnit val="years"/>
      </c:dateAx>
      <c:valAx>
        <c:axId val="3337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75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67.77</c:v>
                </c:pt>
                <c:pt idx="1">
                  <c:v>66</c:v>
                </c:pt>
                <c:pt idx="2">
                  <c:v>66.52</c:v>
                </c:pt>
                <c:pt idx="3">
                  <c:v>65.599999999999994</c:v>
                </c:pt>
                <c:pt idx="4">
                  <c:v>64.08</c:v>
                </c:pt>
              </c:numCache>
            </c:numRef>
          </c:val>
          <c:extLst xmlns:c16r2="http://schemas.microsoft.com/office/drawing/2015/06/chart">
            <c:ext xmlns:c16="http://schemas.microsoft.com/office/drawing/2014/chart" uri="{C3380CC4-5D6E-409C-BE32-E72D297353CC}">
              <c16:uniqueId val="{00000000-9BCC-4FD2-AD90-B037EE63098D}"/>
            </c:ext>
          </c:extLst>
        </c:ser>
        <c:dLbls>
          <c:showLegendKey val="0"/>
          <c:showVal val="0"/>
          <c:showCatName val="0"/>
          <c:showSerName val="0"/>
          <c:showPercent val="0"/>
          <c:showBubbleSize val="0"/>
        </c:dLbls>
        <c:gapWidth val="150"/>
        <c:axId val="335730392"/>
        <c:axId val="33572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xmlns:c16r2="http://schemas.microsoft.com/office/drawing/2015/06/chart">
            <c:ext xmlns:c16="http://schemas.microsoft.com/office/drawing/2014/chart" uri="{C3380CC4-5D6E-409C-BE32-E72D297353CC}">
              <c16:uniqueId val="{00000001-9BCC-4FD2-AD90-B037EE63098D}"/>
            </c:ext>
          </c:extLst>
        </c:ser>
        <c:dLbls>
          <c:showLegendKey val="0"/>
          <c:showVal val="0"/>
          <c:showCatName val="0"/>
          <c:showSerName val="0"/>
          <c:showPercent val="0"/>
          <c:showBubbleSize val="0"/>
        </c:dLbls>
        <c:marker val="1"/>
        <c:smooth val="0"/>
        <c:axId val="335730392"/>
        <c:axId val="335728432"/>
      </c:lineChart>
      <c:dateAx>
        <c:axId val="335730392"/>
        <c:scaling>
          <c:orientation val="minMax"/>
        </c:scaling>
        <c:delete val="1"/>
        <c:axPos val="b"/>
        <c:numFmt formatCode="&quot;H&quot;yy" sourceLinked="1"/>
        <c:majorTickMark val="none"/>
        <c:minorTickMark val="none"/>
        <c:tickLblPos val="none"/>
        <c:crossAx val="335728432"/>
        <c:crosses val="autoZero"/>
        <c:auto val="1"/>
        <c:lblOffset val="100"/>
        <c:baseTimeUnit val="years"/>
      </c:dateAx>
      <c:valAx>
        <c:axId val="33572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73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86.76</c:v>
                </c:pt>
                <c:pt idx="1">
                  <c:v>87.59</c:v>
                </c:pt>
                <c:pt idx="2">
                  <c:v>89.26</c:v>
                </c:pt>
                <c:pt idx="3">
                  <c:v>88.9</c:v>
                </c:pt>
                <c:pt idx="4">
                  <c:v>90.08</c:v>
                </c:pt>
              </c:numCache>
            </c:numRef>
          </c:val>
          <c:extLst xmlns:c16r2="http://schemas.microsoft.com/office/drawing/2015/06/chart">
            <c:ext xmlns:c16="http://schemas.microsoft.com/office/drawing/2014/chart" uri="{C3380CC4-5D6E-409C-BE32-E72D297353CC}">
              <c16:uniqueId val="{00000000-FB03-442F-AC02-18E5666C74B4}"/>
            </c:ext>
          </c:extLst>
        </c:ser>
        <c:dLbls>
          <c:showLegendKey val="0"/>
          <c:showVal val="0"/>
          <c:showCatName val="0"/>
          <c:showSerName val="0"/>
          <c:showPercent val="0"/>
          <c:showBubbleSize val="0"/>
        </c:dLbls>
        <c:gapWidth val="150"/>
        <c:axId val="335728040"/>
        <c:axId val="33572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xmlns:c16r2="http://schemas.microsoft.com/office/drawing/2015/06/chart">
            <c:ext xmlns:c16="http://schemas.microsoft.com/office/drawing/2014/chart" uri="{C3380CC4-5D6E-409C-BE32-E72D297353CC}">
              <c16:uniqueId val="{00000001-FB03-442F-AC02-18E5666C74B4}"/>
            </c:ext>
          </c:extLst>
        </c:ser>
        <c:dLbls>
          <c:showLegendKey val="0"/>
          <c:showVal val="0"/>
          <c:showCatName val="0"/>
          <c:showSerName val="0"/>
          <c:showPercent val="0"/>
          <c:showBubbleSize val="0"/>
        </c:dLbls>
        <c:marker val="1"/>
        <c:smooth val="0"/>
        <c:axId val="335728040"/>
        <c:axId val="335726864"/>
      </c:lineChart>
      <c:dateAx>
        <c:axId val="335728040"/>
        <c:scaling>
          <c:orientation val="minMax"/>
        </c:scaling>
        <c:delete val="1"/>
        <c:axPos val="b"/>
        <c:numFmt formatCode="&quot;H&quot;yy" sourceLinked="1"/>
        <c:majorTickMark val="none"/>
        <c:minorTickMark val="none"/>
        <c:tickLblPos val="none"/>
        <c:crossAx val="335726864"/>
        <c:crosses val="autoZero"/>
        <c:auto val="1"/>
        <c:lblOffset val="100"/>
        <c:baseTimeUnit val="years"/>
      </c:dateAx>
      <c:valAx>
        <c:axId val="33572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72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122.22</c:v>
                </c:pt>
                <c:pt idx="1">
                  <c:v>120.89</c:v>
                </c:pt>
                <c:pt idx="2">
                  <c:v>115.74</c:v>
                </c:pt>
                <c:pt idx="3">
                  <c:v>118.42</c:v>
                </c:pt>
                <c:pt idx="4">
                  <c:v>116.11</c:v>
                </c:pt>
              </c:numCache>
            </c:numRef>
          </c:val>
          <c:extLst xmlns:c16r2="http://schemas.microsoft.com/office/drawing/2015/06/chart">
            <c:ext xmlns:c16="http://schemas.microsoft.com/office/drawing/2014/chart" uri="{C3380CC4-5D6E-409C-BE32-E72D297353CC}">
              <c16:uniqueId val="{00000000-C0C4-42E2-8B2C-D498DA19EC78}"/>
            </c:ext>
          </c:extLst>
        </c:ser>
        <c:dLbls>
          <c:showLegendKey val="0"/>
          <c:showVal val="0"/>
          <c:showCatName val="0"/>
          <c:showSerName val="0"/>
          <c:showPercent val="0"/>
          <c:showBubbleSize val="0"/>
        </c:dLbls>
        <c:gapWidth val="150"/>
        <c:axId val="333756960"/>
        <c:axId val="33375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xmlns:c16r2="http://schemas.microsoft.com/office/drawing/2015/06/chart">
            <c:ext xmlns:c16="http://schemas.microsoft.com/office/drawing/2014/chart" uri="{C3380CC4-5D6E-409C-BE32-E72D297353CC}">
              <c16:uniqueId val="{00000001-C0C4-42E2-8B2C-D498DA19EC78}"/>
            </c:ext>
          </c:extLst>
        </c:ser>
        <c:dLbls>
          <c:showLegendKey val="0"/>
          <c:showVal val="0"/>
          <c:showCatName val="0"/>
          <c:showSerName val="0"/>
          <c:showPercent val="0"/>
          <c:showBubbleSize val="0"/>
        </c:dLbls>
        <c:marker val="1"/>
        <c:smooth val="0"/>
        <c:axId val="333756960"/>
        <c:axId val="333755392"/>
      </c:lineChart>
      <c:dateAx>
        <c:axId val="333756960"/>
        <c:scaling>
          <c:orientation val="minMax"/>
        </c:scaling>
        <c:delete val="1"/>
        <c:axPos val="b"/>
        <c:numFmt formatCode="&quot;H&quot;yy" sourceLinked="1"/>
        <c:majorTickMark val="none"/>
        <c:minorTickMark val="none"/>
        <c:tickLblPos val="none"/>
        <c:crossAx val="333755392"/>
        <c:crosses val="autoZero"/>
        <c:auto val="1"/>
        <c:lblOffset val="100"/>
        <c:baseTimeUnit val="years"/>
      </c:dateAx>
      <c:valAx>
        <c:axId val="333755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37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52.27</c:v>
                </c:pt>
                <c:pt idx="1">
                  <c:v>52.53</c:v>
                </c:pt>
                <c:pt idx="2">
                  <c:v>52.57</c:v>
                </c:pt>
                <c:pt idx="3">
                  <c:v>53.28</c:v>
                </c:pt>
                <c:pt idx="4">
                  <c:v>53.62</c:v>
                </c:pt>
              </c:numCache>
            </c:numRef>
          </c:val>
          <c:extLst xmlns:c16r2="http://schemas.microsoft.com/office/drawing/2015/06/chart">
            <c:ext xmlns:c16="http://schemas.microsoft.com/office/drawing/2014/chart" uri="{C3380CC4-5D6E-409C-BE32-E72D297353CC}">
              <c16:uniqueId val="{00000000-695B-4F35-B95C-C6EA72E27571}"/>
            </c:ext>
          </c:extLst>
        </c:ser>
        <c:dLbls>
          <c:showLegendKey val="0"/>
          <c:showVal val="0"/>
          <c:showCatName val="0"/>
          <c:showSerName val="0"/>
          <c:showPercent val="0"/>
          <c:showBubbleSize val="0"/>
        </c:dLbls>
        <c:gapWidth val="150"/>
        <c:axId val="334860848"/>
        <c:axId val="334862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xmlns:c16r2="http://schemas.microsoft.com/office/drawing/2015/06/chart">
            <c:ext xmlns:c16="http://schemas.microsoft.com/office/drawing/2014/chart" uri="{C3380CC4-5D6E-409C-BE32-E72D297353CC}">
              <c16:uniqueId val="{00000001-695B-4F35-B95C-C6EA72E27571}"/>
            </c:ext>
          </c:extLst>
        </c:ser>
        <c:dLbls>
          <c:showLegendKey val="0"/>
          <c:showVal val="0"/>
          <c:showCatName val="0"/>
          <c:showSerName val="0"/>
          <c:showPercent val="0"/>
          <c:showBubbleSize val="0"/>
        </c:dLbls>
        <c:marker val="1"/>
        <c:smooth val="0"/>
        <c:axId val="334860848"/>
        <c:axId val="334862024"/>
      </c:lineChart>
      <c:dateAx>
        <c:axId val="334860848"/>
        <c:scaling>
          <c:orientation val="minMax"/>
        </c:scaling>
        <c:delete val="1"/>
        <c:axPos val="b"/>
        <c:numFmt formatCode="&quot;H&quot;yy" sourceLinked="1"/>
        <c:majorTickMark val="none"/>
        <c:minorTickMark val="none"/>
        <c:tickLblPos val="none"/>
        <c:crossAx val="334862024"/>
        <c:crosses val="autoZero"/>
        <c:auto val="1"/>
        <c:lblOffset val="100"/>
        <c:baseTimeUnit val="years"/>
      </c:dateAx>
      <c:valAx>
        <c:axId val="33486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86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36.15</c:v>
                </c:pt>
                <c:pt idx="1">
                  <c:v>34.340000000000003</c:v>
                </c:pt>
                <c:pt idx="2">
                  <c:v>36.33</c:v>
                </c:pt>
                <c:pt idx="3">
                  <c:v>20.96</c:v>
                </c:pt>
                <c:pt idx="4">
                  <c:v>37.04</c:v>
                </c:pt>
              </c:numCache>
            </c:numRef>
          </c:val>
          <c:extLst xmlns:c16r2="http://schemas.microsoft.com/office/drawing/2015/06/chart">
            <c:ext xmlns:c16="http://schemas.microsoft.com/office/drawing/2014/chart" uri="{C3380CC4-5D6E-409C-BE32-E72D297353CC}">
              <c16:uniqueId val="{00000000-C3AB-4EE1-A54D-24F6282F3C52}"/>
            </c:ext>
          </c:extLst>
        </c:ser>
        <c:dLbls>
          <c:showLegendKey val="0"/>
          <c:showVal val="0"/>
          <c:showCatName val="0"/>
          <c:showSerName val="0"/>
          <c:showPercent val="0"/>
          <c:showBubbleSize val="0"/>
        </c:dLbls>
        <c:gapWidth val="150"/>
        <c:axId val="334867120"/>
        <c:axId val="334862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xmlns:c16r2="http://schemas.microsoft.com/office/drawing/2015/06/chart">
            <c:ext xmlns:c16="http://schemas.microsoft.com/office/drawing/2014/chart" uri="{C3380CC4-5D6E-409C-BE32-E72D297353CC}">
              <c16:uniqueId val="{00000001-C3AB-4EE1-A54D-24F6282F3C52}"/>
            </c:ext>
          </c:extLst>
        </c:ser>
        <c:dLbls>
          <c:showLegendKey val="0"/>
          <c:showVal val="0"/>
          <c:showCatName val="0"/>
          <c:showSerName val="0"/>
          <c:showPercent val="0"/>
          <c:showBubbleSize val="0"/>
        </c:dLbls>
        <c:marker val="1"/>
        <c:smooth val="0"/>
        <c:axId val="334867120"/>
        <c:axId val="334862808"/>
      </c:lineChart>
      <c:dateAx>
        <c:axId val="334867120"/>
        <c:scaling>
          <c:orientation val="minMax"/>
        </c:scaling>
        <c:delete val="1"/>
        <c:axPos val="b"/>
        <c:numFmt formatCode="&quot;H&quot;yy" sourceLinked="1"/>
        <c:majorTickMark val="none"/>
        <c:minorTickMark val="none"/>
        <c:tickLblPos val="none"/>
        <c:crossAx val="334862808"/>
        <c:crosses val="autoZero"/>
        <c:auto val="1"/>
        <c:lblOffset val="100"/>
        <c:baseTimeUnit val="years"/>
      </c:dateAx>
      <c:valAx>
        <c:axId val="33486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86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DD-4980-BEDE-B509F040177A}"/>
            </c:ext>
          </c:extLst>
        </c:ser>
        <c:dLbls>
          <c:showLegendKey val="0"/>
          <c:showVal val="0"/>
          <c:showCatName val="0"/>
          <c:showSerName val="0"/>
          <c:showPercent val="0"/>
          <c:showBubbleSize val="0"/>
        </c:dLbls>
        <c:gapWidth val="150"/>
        <c:axId val="334863984"/>
        <c:axId val="334865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xmlns:c16r2="http://schemas.microsoft.com/office/drawing/2015/06/chart">
            <c:ext xmlns:c16="http://schemas.microsoft.com/office/drawing/2014/chart" uri="{C3380CC4-5D6E-409C-BE32-E72D297353CC}">
              <c16:uniqueId val="{00000001-10DD-4980-BEDE-B509F040177A}"/>
            </c:ext>
          </c:extLst>
        </c:ser>
        <c:dLbls>
          <c:showLegendKey val="0"/>
          <c:showVal val="0"/>
          <c:showCatName val="0"/>
          <c:showSerName val="0"/>
          <c:showPercent val="0"/>
          <c:showBubbleSize val="0"/>
        </c:dLbls>
        <c:marker val="1"/>
        <c:smooth val="0"/>
        <c:axId val="334863984"/>
        <c:axId val="334865160"/>
      </c:lineChart>
      <c:dateAx>
        <c:axId val="334863984"/>
        <c:scaling>
          <c:orientation val="minMax"/>
        </c:scaling>
        <c:delete val="1"/>
        <c:axPos val="b"/>
        <c:numFmt formatCode="&quot;H&quot;yy" sourceLinked="1"/>
        <c:majorTickMark val="none"/>
        <c:minorTickMark val="none"/>
        <c:tickLblPos val="none"/>
        <c:crossAx val="334865160"/>
        <c:crosses val="autoZero"/>
        <c:auto val="1"/>
        <c:lblOffset val="100"/>
        <c:baseTimeUnit val="years"/>
      </c:dateAx>
      <c:valAx>
        <c:axId val="334865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486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381</c:v>
                </c:pt>
                <c:pt idx="1">
                  <c:v>390.98</c:v>
                </c:pt>
                <c:pt idx="2">
                  <c:v>385.94</c:v>
                </c:pt>
                <c:pt idx="3">
                  <c:v>421.26</c:v>
                </c:pt>
                <c:pt idx="4">
                  <c:v>448.18</c:v>
                </c:pt>
              </c:numCache>
            </c:numRef>
          </c:val>
          <c:extLst xmlns:c16r2="http://schemas.microsoft.com/office/drawing/2015/06/chart">
            <c:ext xmlns:c16="http://schemas.microsoft.com/office/drawing/2014/chart" uri="{C3380CC4-5D6E-409C-BE32-E72D297353CC}">
              <c16:uniqueId val="{00000000-0DE0-4D50-B039-C28C14E9DC27}"/>
            </c:ext>
          </c:extLst>
        </c:ser>
        <c:dLbls>
          <c:showLegendKey val="0"/>
          <c:showVal val="0"/>
          <c:showCatName val="0"/>
          <c:showSerName val="0"/>
          <c:showPercent val="0"/>
          <c:showBubbleSize val="0"/>
        </c:dLbls>
        <c:gapWidth val="150"/>
        <c:axId val="334865944"/>
        <c:axId val="33486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xmlns:c16r2="http://schemas.microsoft.com/office/drawing/2015/06/chart">
            <c:ext xmlns:c16="http://schemas.microsoft.com/office/drawing/2014/chart" uri="{C3380CC4-5D6E-409C-BE32-E72D297353CC}">
              <c16:uniqueId val="{00000001-0DE0-4D50-B039-C28C14E9DC27}"/>
            </c:ext>
          </c:extLst>
        </c:ser>
        <c:dLbls>
          <c:showLegendKey val="0"/>
          <c:showVal val="0"/>
          <c:showCatName val="0"/>
          <c:showSerName val="0"/>
          <c:showPercent val="0"/>
          <c:showBubbleSize val="0"/>
        </c:dLbls>
        <c:marker val="1"/>
        <c:smooth val="0"/>
        <c:axId val="334865944"/>
        <c:axId val="334866336"/>
      </c:lineChart>
      <c:dateAx>
        <c:axId val="334865944"/>
        <c:scaling>
          <c:orientation val="minMax"/>
        </c:scaling>
        <c:delete val="1"/>
        <c:axPos val="b"/>
        <c:numFmt formatCode="&quot;H&quot;yy" sourceLinked="1"/>
        <c:majorTickMark val="none"/>
        <c:minorTickMark val="none"/>
        <c:tickLblPos val="none"/>
        <c:crossAx val="334866336"/>
        <c:crosses val="autoZero"/>
        <c:auto val="1"/>
        <c:lblOffset val="100"/>
        <c:baseTimeUnit val="years"/>
      </c:dateAx>
      <c:valAx>
        <c:axId val="334866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486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424.05</c:v>
                </c:pt>
                <c:pt idx="1">
                  <c:v>432.59</c:v>
                </c:pt>
                <c:pt idx="2">
                  <c:v>440.61</c:v>
                </c:pt>
                <c:pt idx="3">
                  <c:v>437.22</c:v>
                </c:pt>
                <c:pt idx="4">
                  <c:v>444.53</c:v>
                </c:pt>
              </c:numCache>
            </c:numRef>
          </c:val>
          <c:extLst xmlns:c16r2="http://schemas.microsoft.com/office/drawing/2015/06/chart">
            <c:ext xmlns:c16="http://schemas.microsoft.com/office/drawing/2014/chart" uri="{C3380CC4-5D6E-409C-BE32-E72D297353CC}">
              <c16:uniqueId val="{00000000-0C41-475C-AC7C-F15F48EB6E95}"/>
            </c:ext>
          </c:extLst>
        </c:ser>
        <c:dLbls>
          <c:showLegendKey val="0"/>
          <c:showVal val="0"/>
          <c:showCatName val="0"/>
          <c:showSerName val="0"/>
          <c:showPercent val="0"/>
          <c:showBubbleSize val="0"/>
        </c:dLbls>
        <c:gapWidth val="150"/>
        <c:axId val="335725688"/>
        <c:axId val="33572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xmlns:c16r2="http://schemas.microsoft.com/office/drawing/2015/06/chart">
            <c:ext xmlns:c16="http://schemas.microsoft.com/office/drawing/2014/chart" uri="{C3380CC4-5D6E-409C-BE32-E72D297353CC}">
              <c16:uniqueId val="{00000001-0C41-475C-AC7C-F15F48EB6E95}"/>
            </c:ext>
          </c:extLst>
        </c:ser>
        <c:dLbls>
          <c:showLegendKey val="0"/>
          <c:showVal val="0"/>
          <c:showCatName val="0"/>
          <c:showSerName val="0"/>
          <c:showPercent val="0"/>
          <c:showBubbleSize val="0"/>
        </c:dLbls>
        <c:marker val="1"/>
        <c:smooth val="0"/>
        <c:axId val="335725688"/>
        <c:axId val="335727648"/>
      </c:lineChart>
      <c:dateAx>
        <c:axId val="335725688"/>
        <c:scaling>
          <c:orientation val="minMax"/>
        </c:scaling>
        <c:delete val="1"/>
        <c:axPos val="b"/>
        <c:numFmt formatCode="&quot;H&quot;yy" sourceLinked="1"/>
        <c:majorTickMark val="none"/>
        <c:minorTickMark val="none"/>
        <c:tickLblPos val="none"/>
        <c:crossAx val="335727648"/>
        <c:crosses val="autoZero"/>
        <c:auto val="1"/>
        <c:lblOffset val="100"/>
        <c:baseTimeUnit val="years"/>
      </c:dateAx>
      <c:valAx>
        <c:axId val="335727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72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116.02</c:v>
                </c:pt>
                <c:pt idx="1">
                  <c:v>113.38</c:v>
                </c:pt>
                <c:pt idx="2">
                  <c:v>111.38</c:v>
                </c:pt>
                <c:pt idx="3">
                  <c:v>112.78</c:v>
                </c:pt>
                <c:pt idx="4">
                  <c:v>111.72</c:v>
                </c:pt>
              </c:numCache>
            </c:numRef>
          </c:val>
          <c:extLst xmlns:c16r2="http://schemas.microsoft.com/office/drawing/2015/06/chart">
            <c:ext xmlns:c16="http://schemas.microsoft.com/office/drawing/2014/chart" uri="{C3380CC4-5D6E-409C-BE32-E72D297353CC}">
              <c16:uniqueId val="{00000000-F486-411C-97A2-BCA313B97F26}"/>
            </c:ext>
          </c:extLst>
        </c:ser>
        <c:dLbls>
          <c:showLegendKey val="0"/>
          <c:showVal val="0"/>
          <c:showCatName val="0"/>
          <c:showSerName val="0"/>
          <c:showPercent val="0"/>
          <c:showBubbleSize val="0"/>
        </c:dLbls>
        <c:gapWidth val="150"/>
        <c:axId val="335726080"/>
        <c:axId val="33572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xmlns:c16r2="http://schemas.microsoft.com/office/drawing/2015/06/chart">
            <c:ext xmlns:c16="http://schemas.microsoft.com/office/drawing/2014/chart" uri="{C3380CC4-5D6E-409C-BE32-E72D297353CC}">
              <c16:uniqueId val="{00000001-F486-411C-97A2-BCA313B97F26}"/>
            </c:ext>
          </c:extLst>
        </c:ser>
        <c:dLbls>
          <c:showLegendKey val="0"/>
          <c:showVal val="0"/>
          <c:showCatName val="0"/>
          <c:showSerName val="0"/>
          <c:showPercent val="0"/>
          <c:showBubbleSize val="0"/>
        </c:dLbls>
        <c:marker val="1"/>
        <c:smooth val="0"/>
        <c:axId val="335726080"/>
        <c:axId val="335726472"/>
      </c:lineChart>
      <c:dateAx>
        <c:axId val="335726080"/>
        <c:scaling>
          <c:orientation val="minMax"/>
        </c:scaling>
        <c:delete val="1"/>
        <c:axPos val="b"/>
        <c:numFmt formatCode="&quot;H&quot;yy" sourceLinked="1"/>
        <c:majorTickMark val="none"/>
        <c:minorTickMark val="none"/>
        <c:tickLblPos val="none"/>
        <c:crossAx val="335726472"/>
        <c:crosses val="autoZero"/>
        <c:auto val="1"/>
        <c:lblOffset val="100"/>
        <c:baseTimeUnit val="years"/>
      </c:dateAx>
      <c:valAx>
        <c:axId val="33572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72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96.35</c:v>
                </c:pt>
                <c:pt idx="1">
                  <c:v>98.62</c:v>
                </c:pt>
                <c:pt idx="2">
                  <c:v>100.33</c:v>
                </c:pt>
                <c:pt idx="3">
                  <c:v>98.92</c:v>
                </c:pt>
                <c:pt idx="4">
                  <c:v>99.94</c:v>
                </c:pt>
              </c:numCache>
            </c:numRef>
          </c:val>
          <c:extLst xmlns:c16r2="http://schemas.microsoft.com/office/drawing/2015/06/chart">
            <c:ext xmlns:c16="http://schemas.microsoft.com/office/drawing/2014/chart" uri="{C3380CC4-5D6E-409C-BE32-E72D297353CC}">
              <c16:uniqueId val="{00000000-9B4B-4051-9378-F82543EE4A60}"/>
            </c:ext>
          </c:extLst>
        </c:ser>
        <c:dLbls>
          <c:showLegendKey val="0"/>
          <c:showVal val="0"/>
          <c:showCatName val="0"/>
          <c:showSerName val="0"/>
          <c:showPercent val="0"/>
          <c:showBubbleSize val="0"/>
        </c:dLbls>
        <c:gapWidth val="150"/>
        <c:axId val="335730784"/>
        <c:axId val="33572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xmlns:c16r2="http://schemas.microsoft.com/office/drawing/2015/06/chart">
            <c:ext xmlns:c16="http://schemas.microsoft.com/office/drawing/2014/chart" uri="{C3380CC4-5D6E-409C-BE32-E72D297353CC}">
              <c16:uniqueId val="{00000001-9B4B-4051-9378-F82543EE4A60}"/>
            </c:ext>
          </c:extLst>
        </c:ser>
        <c:dLbls>
          <c:showLegendKey val="0"/>
          <c:showVal val="0"/>
          <c:showCatName val="0"/>
          <c:showSerName val="0"/>
          <c:showPercent val="0"/>
          <c:showBubbleSize val="0"/>
        </c:dLbls>
        <c:marker val="1"/>
        <c:smooth val="0"/>
        <c:axId val="335730784"/>
        <c:axId val="335727256"/>
      </c:lineChart>
      <c:dateAx>
        <c:axId val="335730784"/>
        <c:scaling>
          <c:orientation val="minMax"/>
        </c:scaling>
        <c:delete val="1"/>
        <c:axPos val="b"/>
        <c:numFmt formatCode="&quot;H&quot;yy" sourceLinked="1"/>
        <c:majorTickMark val="none"/>
        <c:minorTickMark val="none"/>
        <c:tickLblPos val="none"/>
        <c:crossAx val="335727256"/>
        <c:crosses val="autoZero"/>
        <c:auto val="1"/>
        <c:lblOffset val="100"/>
        <c:baseTimeUnit val="years"/>
      </c:dateAx>
      <c:valAx>
        <c:axId val="33572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73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5" zoomScaleNormal="100" workbookViewId="0">
      <selection activeCell="BC90" sqref="BC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群馬県　玉村町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35980</v>
      </c>
      <c r="AM8" s="45"/>
      <c r="AN8" s="45"/>
      <c r="AO8" s="45"/>
      <c r="AP8" s="45"/>
      <c r="AQ8" s="45"/>
      <c r="AR8" s="45"/>
      <c r="AS8" s="45"/>
      <c r="AT8" s="46">
        <f>データ!$S$6</f>
        <v>25.78</v>
      </c>
      <c r="AU8" s="47"/>
      <c r="AV8" s="47"/>
      <c r="AW8" s="47"/>
      <c r="AX8" s="47"/>
      <c r="AY8" s="47"/>
      <c r="AZ8" s="47"/>
      <c r="BA8" s="47"/>
      <c r="BB8" s="48">
        <f>データ!$T$6</f>
        <v>1395.66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60.02</v>
      </c>
      <c r="J10" s="47"/>
      <c r="K10" s="47"/>
      <c r="L10" s="47"/>
      <c r="M10" s="47"/>
      <c r="N10" s="47"/>
      <c r="O10" s="81"/>
      <c r="P10" s="48">
        <f>データ!$P$6</f>
        <v>99.9</v>
      </c>
      <c r="Q10" s="48"/>
      <c r="R10" s="48"/>
      <c r="S10" s="48"/>
      <c r="T10" s="48"/>
      <c r="U10" s="48"/>
      <c r="V10" s="48"/>
      <c r="W10" s="45">
        <f>データ!$Q$6</f>
        <v>2320</v>
      </c>
      <c r="X10" s="45"/>
      <c r="Y10" s="45"/>
      <c r="Z10" s="45"/>
      <c r="AA10" s="45"/>
      <c r="AB10" s="45"/>
      <c r="AC10" s="45"/>
      <c r="AD10" s="2"/>
      <c r="AE10" s="2"/>
      <c r="AF10" s="2"/>
      <c r="AG10" s="2"/>
      <c r="AH10" s="2"/>
      <c r="AI10" s="2"/>
      <c r="AJ10" s="2"/>
      <c r="AK10" s="2"/>
      <c r="AL10" s="45">
        <f>データ!$U$6</f>
        <v>35785</v>
      </c>
      <c r="AM10" s="45"/>
      <c r="AN10" s="45"/>
      <c r="AO10" s="45"/>
      <c r="AP10" s="45"/>
      <c r="AQ10" s="45"/>
      <c r="AR10" s="45"/>
      <c r="AS10" s="45"/>
      <c r="AT10" s="46">
        <f>データ!$V$6</f>
        <v>25.78</v>
      </c>
      <c r="AU10" s="47"/>
      <c r="AV10" s="47"/>
      <c r="AW10" s="47"/>
      <c r="AX10" s="47"/>
      <c r="AY10" s="47"/>
      <c r="AZ10" s="47"/>
      <c r="BA10" s="47"/>
      <c r="BB10" s="48">
        <f>データ!$W$6</f>
        <v>1388.09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1COkll1lBATujsUadsHfzFTwCt+1gsZhvuSrIJOE/5VKul5CvUoLjUHdrBTvXSP4+atTgk3M032KVT/d0Ma3ww==" saltValue="IVlJK1SED7a0ijRi6JbIX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104647</v>
      </c>
      <c r="D6" s="20">
        <f t="shared" si="3"/>
        <v>46</v>
      </c>
      <c r="E6" s="20">
        <f t="shared" si="3"/>
        <v>1</v>
      </c>
      <c r="F6" s="20">
        <f t="shared" si="3"/>
        <v>0</v>
      </c>
      <c r="G6" s="20">
        <f t="shared" si="3"/>
        <v>1</v>
      </c>
      <c r="H6" s="20" t="str">
        <f t="shared" si="3"/>
        <v>群馬県　玉村町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60.02</v>
      </c>
      <c r="P6" s="21">
        <f t="shared" si="3"/>
        <v>99.9</v>
      </c>
      <c r="Q6" s="21">
        <f t="shared" si="3"/>
        <v>2320</v>
      </c>
      <c r="R6" s="21">
        <f t="shared" si="3"/>
        <v>35980</v>
      </c>
      <c r="S6" s="21">
        <f t="shared" si="3"/>
        <v>25.78</v>
      </c>
      <c r="T6" s="21">
        <f t="shared" si="3"/>
        <v>1395.66</v>
      </c>
      <c r="U6" s="21">
        <f t="shared" si="3"/>
        <v>35785</v>
      </c>
      <c r="V6" s="21">
        <f t="shared" si="3"/>
        <v>25.78</v>
      </c>
      <c r="W6" s="21">
        <f t="shared" si="3"/>
        <v>1388.09</v>
      </c>
      <c r="X6" s="22">
        <f>IF(X7="",NA(),X7)</f>
        <v>122.22</v>
      </c>
      <c r="Y6" s="22">
        <f t="shared" ref="Y6:AG6" si="4">IF(Y7="",NA(),Y7)</f>
        <v>120.89</v>
      </c>
      <c r="Z6" s="22">
        <f t="shared" si="4"/>
        <v>115.74</v>
      </c>
      <c r="AA6" s="22">
        <f t="shared" si="4"/>
        <v>118.42</v>
      </c>
      <c r="AB6" s="22">
        <f t="shared" si="4"/>
        <v>116.11</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381</v>
      </c>
      <c r="AU6" s="22">
        <f t="shared" ref="AU6:BC6" si="6">IF(AU7="",NA(),AU7)</f>
        <v>390.98</v>
      </c>
      <c r="AV6" s="22">
        <f t="shared" si="6"/>
        <v>385.94</v>
      </c>
      <c r="AW6" s="22">
        <f t="shared" si="6"/>
        <v>421.26</v>
      </c>
      <c r="AX6" s="22">
        <f t="shared" si="6"/>
        <v>448.18</v>
      </c>
      <c r="AY6" s="22">
        <f t="shared" si="6"/>
        <v>366.03</v>
      </c>
      <c r="AZ6" s="22">
        <f t="shared" si="6"/>
        <v>365.18</v>
      </c>
      <c r="BA6" s="22">
        <f t="shared" si="6"/>
        <v>327.77</v>
      </c>
      <c r="BB6" s="22">
        <f t="shared" si="6"/>
        <v>338.02</v>
      </c>
      <c r="BC6" s="22">
        <f t="shared" si="6"/>
        <v>345.94</v>
      </c>
      <c r="BD6" s="21" t="str">
        <f>IF(BD7="","",IF(BD7="-","【-】","【"&amp;SUBSTITUTE(TEXT(BD7,"#,##0.00"),"-","△")&amp;"】"))</f>
        <v>【252.29】</v>
      </c>
      <c r="BE6" s="22">
        <f>IF(BE7="",NA(),BE7)</f>
        <v>424.05</v>
      </c>
      <c r="BF6" s="22">
        <f t="shared" ref="BF6:BN6" si="7">IF(BF7="",NA(),BF7)</f>
        <v>432.59</v>
      </c>
      <c r="BG6" s="22">
        <f t="shared" si="7"/>
        <v>440.61</v>
      </c>
      <c r="BH6" s="22">
        <f t="shared" si="7"/>
        <v>437.22</v>
      </c>
      <c r="BI6" s="22">
        <f t="shared" si="7"/>
        <v>444.53</v>
      </c>
      <c r="BJ6" s="22">
        <f t="shared" si="7"/>
        <v>370.12</v>
      </c>
      <c r="BK6" s="22">
        <f t="shared" si="7"/>
        <v>371.65</v>
      </c>
      <c r="BL6" s="22">
        <f t="shared" si="7"/>
        <v>397.1</v>
      </c>
      <c r="BM6" s="22">
        <f t="shared" si="7"/>
        <v>379.91</v>
      </c>
      <c r="BN6" s="22">
        <f t="shared" si="7"/>
        <v>386.61</v>
      </c>
      <c r="BO6" s="21" t="str">
        <f>IF(BO7="","",IF(BO7="-","【-】","【"&amp;SUBSTITUTE(TEXT(BO7,"#,##0.00"),"-","△")&amp;"】"))</f>
        <v>【268.07】</v>
      </c>
      <c r="BP6" s="22">
        <f>IF(BP7="",NA(),BP7)</f>
        <v>116.02</v>
      </c>
      <c r="BQ6" s="22">
        <f t="shared" ref="BQ6:BY6" si="8">IF(BQ7="",NA(),BQ7)</f>
        <v>113.38</v>
      </c>
      <c r="BR6" s="22">
        <f t="shared" si="8"/>
        <v>111.38</v>
      </c>
      <c r="BS6" s="22">
        <f t="shared" si="8"/>
        <v>112.78</v>
      </c>
      <c r="BT6" s="22">
        <f t="shared" si="8"/>
        <v>111.72</v>
      </c>
      <c r="BU6" s="22">
        <f t="shared" si="8"/>
        <v>100.42</v>
      </c>
      <c r="BV6" s="22">
        <f t="shared" si="8"/>
        <v>98.77</v>
      </c>
      <c r="BW6" s="22">
        <f t="shared" si="8"/>
        <v>95.79</v>
      </c>
      <c r="BX6" s="22">
        <f t="shared" si="8"/>
        <v>98.3</v>
      </c>
      <c r="BY6" s="22">
        <f t="shared" si="8"/>
        <v>93.82</v>
      </c>
      <c r="BZ6" s="21" t="str">
        <f>IF(BZ7="","",IF(BZ7="-","【-】","【"&amp;SUBSTITUTE(TEXT(BZ7,"#,##0.00"),"-","△")&amp;"】"))</f>
        <v>【97.47】</v>
      </c>
      <c r="CA6" s="22">
        <f>IF(CA7="",NA(),CA7)</f>
        <v>96.35</v>
      </c>
      <c r="CB6" s="22">
        <f t="shared" ref="CB6:CJ6" si="9">IF(CB7="",NA(),CB7)</f>
        <v>98.62</v>
      </c>
      <c r="CC6" s="22">
        <f t="shared" si="9"/>
        <v>100.33</v>
      </c>
      <c r="CD6" s="22">
        <f t="shared" si="9"/>
        <v>98.92</v>
      </c>
      <c r="CE6" s="22">
        <f t="shared" si="9"/>
        <v>99.94</v>
      </c>
      <c r="CF6" s="22">
        <f t="shared" si="9"/>
        <v>171.67</v>
      </c>
      <c r="CG6" s="22">
        <f t="shared" si="9"/>
        <v>173.67</v>
      </c>
      <c r="CH6" s="22">
        <f t="shared" si="9"/>
        <v>171.13</v>
      </c>
      <c r="CI6" s="22">
        <f t="shared" si="9"/>
        <v>173.7</v>
      </c>
      <c r="CJ6" s="22">
        <f t="shared" si="9"/>
        <v>178.94</v>
      </c>
      <c r="CK6" s="21" t="str">
        <f>IF(CK7="","",IF(CK7="-","【-】","【"&amp;SUBSTITUTE(TEXT(CK7,"#,##0.00"),"-","△")&amp;"】"))</f>
        <v>【174.75】</v>
      </c>
      <c r="CL6" s="22">
        <f>IF(CL7="",NA(),CL7)</f>
        <v>67.77</v>
      </c>
      <c r="CM6" s="22">
        <f t="shared" ref="CM6:CU6" si="10">IF(CM7="",NA(),CM7)</f>
        <v>66</v>
      </c>
      <c r="CN6" s="22">
        <f t="shared" si="10"/>
        <v>66.52</v>
      </c>
      <c r="CO6" s="22">
        <f t="shared" si="10"/>
        <v>65.599999999999994</v>
      </c>
      <c r="CP6" s="22">
        <f t="shared" si="10"/>
        <v>64.08</v>
      </c>
      <c r="CQ6" s="22">
        <f t="shared" si="10"/>
        <v>59.74</v>
      </c>
      <c r="CR6" s="22">
        <f t="shared" si="10"/>
        <v>59.67</v>
      </c>
      <c r="CS6" s="22">
        <f t="shared" si="10"/>
        <v>60.12</v>
      </c>
      <c r="CT6" s="22">
        <f t="shared" si="10"/>
        <v>60.34</v>
      </c>
      <c r="CU6" s="22">
        <f t="shared" si="10"/>
        <v>59.54</v>
      </c>
      <c r="CV6" s="21" t="str">
        <f>IF(CV7="","",IF(CV7="-","【-】","【"&amp;SUBSTITUTE(TEXT(CV7,"#,##0.00"),"-","△")&amp;"】"))</f>
        <v>【59.97】</v>
      </c>
      <c r="CW6" s="22">
        <f>IF(CW7="",NA(),CW7)</f>
        <v>86.76</v>
      </c>
      <c r="CX6" s="22">
        <f t="shared" ref="CX6:DF6" si="11">IF(CX7="",NA(),CX7)</f>
        <v>87.59</v>
      </c>
      <c r="CY6" s="22">
        <f t="shared" si="11"/>
        <v>89.26</v>
      </c>
      <c r="CZ6" s="22">
        <f t="shared" si="11"/>
        <v>88.9</v>
      </c>
      <c r="DA6" s="22">
        <f t="shared" si="11"/>
        <v>90.08</v>
      </c>
      <c r="DB6" s="22">
        <f t="shared" si="11"/>
        <v>84.8</v>
      </c>
      <c r="DC6" s="22">
        <f t="shared" si="11"/>
        <v>84.6</v>
      </c>
      <c r="DD6" s="22">
        <f t="shared" si="11"/>
        <v>84.24</v>
      </c>
      <c r="DE6" s="22">
        <f t="shared" si="11"/>
        <v>84.19</v>
      </c>
      <c r="DF6" s="22">
        <f t="shared" si="11"/>
        <v>83.93</v>
      </c>
      <c r="DG6" s="21" t="str">
        <f>IF(DG7="","",IF(DG7="-","【-】","【"&amp;SUBSTITUTE(TEXT(DG7,"#,##0.00"),"-","△")&amp;"】"))</f>
        <v>【89.76】</v>
      </c>
      <c r="DH6" s="22">
        <f>IF(DH7="",NA(),DH7)</f>
        <v>52.27</v>
      </c>
      <c r="DI6" s="22">
        <f t="shared" ref="DI6:DQ6" si="12">IF(DI7="",NA(),DI7)</f>
        <v>52.53</v>
      </c>
      <c r="DJ6" s="22">
        <f t="shared" si="12"/>
        <v>52.57</v>
      </c>
      <c r="DK6" s="22">
        <f t="shared" si="12"/>
        <v>53.28</v>
      </c>
      <c r="DL6" s="22">
        <f t="shared" si="12"/>
        <v>53.62</v>
      </c>
      <c r="DM6" s="22">
        <f t="shared" si="12"/>
        <v>47.66</v>
      </c>
      <c r="DN6" s="22">
        <f t="shared" si="12"/>
        <v>48.17</v>
      </c>
      <c r="DO6" s="22">
        <f t="shared" si="12"/>
        <v>48.83</v>
      </c>
      <c r="DP6" s="22">
        <f t="shared" si="12"/>
        <v>49.96</v>
      </c>
      <c r="DQ6" s="22">
        <f t="shared" si="12"/>
        <v>50.82</v>
      </c>
      <c r="DR6" s="21" t="str">
        <f>IF(DR7="","",IF(DR7="-","【-】","【"&amp;SUBSTITUTE(TEXT(DR7,"#,##0.00"),"-","△")&amp;"】"))</f>
        <v>【51.51】</v>
      </c>
      <c r="DS6" s="22">
        <f>IF(DS7="",NA(),DS7)</f>
        <v>36.15</v>
      </c>
      <c r="DT6" s="22">
        <f t="shared" ref="DT6:EB6" si="13">IF(DT7="",NA(),DT7)</f>
        <v>34.340000000000003</v>
      </c>
      <c r="DU6" s="22">
        <f t="shared" si="13"/>
        <v>36.33</v>
      </c>
      <c r="DV6" s="22">
        <f t="shared" si="13"/>
        <v>20.96</v>
      </c>
      <c r="DW6" s="22">
        <f t="shared" si="13"/>
        <v>37.04</v>
      </c>
      <c r="DX6" s="22">
        <f t="shared" si="13"/>
        <v>15.1</v>
      </c>
      <c r="DY6" s="22">
        <f t="shared" si="13"/>
        <v>17.12</v>
      </c>
      <c r="DZ6" s="22">
        <f t="shared" si="13"/>
        <v>18.18</v>
      </c>
      <c r="EA6" s="22">
        <f t="shared" si="13"/>
        <v>19.32</v>
      </c>
      <c r="EB6" s="22">
        <f t="shared" si="13"/>
        <v>21.16</v>
      </c>
      <c r="EC6" s="21" t="str">
        <f>IF(EC7="","",IF(EC7="-","【-】","【"&amp;SUBSTITUTE(TEXT(EC7,"#,##0.00"),"-","△")&amp;"】"))</f>
        <v>【23.75】</v>
      </c>
      <c r="ED6" s="22">
        <f>IF(ED7="",NA(),ED7)</f>
        <v>1.24</v>
      </c>
      <c r="EE6" s="22">
        <f t="shared" ref="EE6:EM6" si="14">IF(EE7="",NA(),EE7)</f>
        <v>0.81</v>
      </c>
      <c r="EF6" s="22">
        <f t="shared" si="14"/>
        <v>1.03</v>
      </c>
      <c r="EG6" s="22">
        <f t="shared" si="14"/>
        <v>0.88</v>
      </c>
      <c r="EH6" s="22">
        <f t="shared" si="14"/>
        <v>0.96</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104647</v>
      </c>
      <c r="D7" s="24">
        <v>46</v>
      </c>
      <c r="E7" s="24">
        <v>1</v>
      </c>
      <c r="F7" s="24">
        <v>0</v>
      </c>
      <c r="G7" s="24">
        <v>1</v>
      </c>
      <c r="H7" s="24" t="s">
        <v>93</v>
      </c>
      <c r="I7" s="24" t="s">
        <v>94</v>
      </c>
      <c r="J7" s="24" t="s">
        <v>95</v>
      </c>
      <c r="K7" s="24" t="s">
        <v>96</v>
      </c>
      <c r="L7" s="24" t="s">
        <v>97</v>
      </c>
      <c r="M7" s="24" t="s">
        <v>98</v>
      </c>
      <c r="N7" s="25" t="s">
        <v>99</v>
      </c>
      <c r="O7" s="25">
        <v>60.02</v>
      </c>
      <c r="P7" s="25">
        <v>99.9</v>
      </c>
      <c r="Q7" s="25">
        <v>2320</v>
      </c>
      <c r="R7" s="25">
        <v>35980</v>
      </c>
      <c r="S7" s="25">
        <v>25.78</v>
      </c>
      <c r="T7" s="25">
        <v>1395.66</v>
      </c>
      <c r="U7" s="25">
        <v>35785</v>
      </c>
      <c r="V7" s="25">
        <v>25.78</v>
      </c>
      <c r="W7" s="25">
        <v>1388.09</v>
      </c>
      <c r="X7" s="25">
        <v>122.22</v>
      </c>
      <c r="Y7" s="25">
        <v>120.89</v>
      </c>
      <c r="Z7" s="25">
        <v>115.74</v>
      </c>
      <c r="AA7" s="25">
        <v>118.42</v>
      </c>
      <c r="AB7" s="25">
        <v>116.11</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381</v>
      </c>
      <c r="AU7" s="25">
        <v>390.98</v>
      </c>
      <c r="AV7" s="25">
        <v>385.94</v>
      </c>
      <c r="AW7" s="25">
        <v>421.26</v>
      </c>
      <c r="AX7" s="25">
        <v>448.18</v>
      </c>
      <c r="AY7" s="25">
        <v>366.03</v>
      </c>
      <c r="AZ7" s="25">
        <v>365.18</v>
      </c>
      <c r="BA7" s="25">
        <v>327.77</v>
      </c>
      <c r="BB7" s="25">
        <v>338.02</v>
      </c>
      <c r="BC7" s="25">
        <v>345.94</v>
      </c>
      <c r="BD7" s="25">
        <v>252.29</v>
      </c>
      <c r="BE7" s="25">
        <v>424.05</v>
      </c>
      <c r="BF7" s="25">
        <v>432.59</v>
      </c>
      <c r="BG7" s="25">
        <v>440.61</v>
      </c>
      <c r="BH7" s="25">
        <v>437.22</v>
      </c>
      <c r="BI7" s="25">
        <v>444.53</v>
      </c>
      <c r="BJ7" s="25">
        <v>370.12</v>
      </c>
      <c r="BK7" s="25">
        <v>371.65</v>
      </c>
      <c r="BL7" s="25">
        <v>397.1</v>
      </c>
      <c r="BM7" s="25">
        <v>379.91</v>
      </c>
      <c r="BN7" s="25">
        <v>386.61</v>
      </c>
      <c r="BO7" s="25">
        <v>268.07</v>
      </c>
      <c r="BP7" s="25">
        <v>116.02</v>
      </c>
      <c r="BQ7" s="25">
        <v>113.38</v>
      </c>
      <c r="BR7" s="25">
        <v>111.38</v>
      </c>
      <c r="BS7" s="25">
        <v>112.78</v>
      </c>
      <c r="BT7" s="25">
        <v>111.72</v>
      </c>
      <c r="BU7" s="25">
        <v>100.42</v>
      </c>
      <c r="BV7" s="25">
        <v>98.77</v>
      </c>
      <c r="BW7" s="25">
        <v>95.79</v>
      </c>
      <c r="BX7" s="25">
        <v>98.3</v>
      </c>
      <c r="BY7" s="25">
        <v>93.82</v>
      </c>
      <c r="BZ7" s="25">
        <v>97.47</v>
      </c>
      <c r="CA7" s="25">
        <v>96.35</v>
      </c>
      <c r="CB7" s="25">
        <v>98.62</v>
      </c>
      <c r="CC7" s="25">
        <v>100.33</v>
      </c>
      <c r="CD7" s="25">
        <v>98.92</v>
      </c>
      <c r="CE7" s="25">
        <v>99.94</v>
      </c>
      <c r="CF7" s="25">
        <v>171.67</v>
      </c>
      <c r="CG7" s="25">
        <v>173.67</v>
      </c>
      <c r="CH7" s="25">
        <v>171.13</v>
      </c>
      <c r="CI7" s="25">
        <v>173.7</v>
      </c>
      <c r="CJ7" s="25">
        <v>178.94</v>
      </c>
      <c r="CK7" s="25">
        <v>174.75</v>
      </c>
      <c r="CL7" s="25">
        <v>67.77</v>
      </c>
      <c r="CM7" s="25">
        <v>66</v>
      </c>
      <c r="CN7" s="25">
        <v>66.52</v>
      </c>
      <c r="CO7" s="25">
        <v>65.599999999999994</v>
      </c>
      <c r="CP7" s="25">
        <v>64.08</v>
      </c>
      <c r="CQ7" s="25">
        <v>59.74</v>
      </c>
      <c r="CR7" s="25">
        <v>59.67</v>
      </c>
      <c r="CS7" s="25">
        <v>60.12</v>
      </c>
      <c r="CT7" s="25">
        <v>60.34</v>
      </c>
      <c r="CU7" s="25">
        <v>59.54</v>
      </c>
      <c r="CV7" s="25">
        <v>59.97</v>
      </c>
      <c r="CW7" s="25">
        <v>86.76</v>
      </c>
      <c r="CX7" s="25">
        <v>87.59</v>
      </c>
      <c r="CY7" s="25">
        <v>89.26</v>
      </c>
      <c r="CZ7" s="25">
        <v>88.9</v>
      </c>
      <c r="DA7" s="25">
        <v>90.08</v>
      </c>
      <c r="DB7" s="25">
        <v>84.8</v>
      </c>
      <c r="DC7" s="25">
        <v>84.6</v>
      </c>
      <c r="DD7" s="25">
        <v>84.24</v>
      </c>
      <c r="DE7" s="25">
        <v>84.19</v>
      </c>
      <c r="DF7" s="25">
        <v>83.93</v>
      </c>
      <c r="DG7" s="25">
        <v>89.76</v>
      </c>
      <c r="DH7" s="25">
        <v>52.27</v>
      </c>
      <c r="DI7" s="25">
        <v>52.53</v>
      </c>
      <c r="DJ7" s="25">
        <v>52.57</v>
      </c>
      <c r="DK7" s="25">
        <v>53.28</v>
      </c>
      <c r="DL7" s="25">
        <v>53.62</v>
      </c>
      <c r="DM7" s="25">
        <v>47.66</v>
      </c>
      <c r="DN7" s="25">
        <v>48.17</v>
      </c>
      <c r="DO7" s="25">
        <v>48.83</v>
      </c>
      <c r="DP7" s="25">
        <v>49.96</v>
      </c>
      <c r="DQ7" s="25">
        <v>50.82</v>
      </c>
      <c r="DR7" s="25">
        <v>51.51</v>
      </c>
      <c r="DS7" s="25">
        <v>36.15</v>
      </c>
      <c r="DT7" s="25">
        <v>34.340000000000003</v>
      </c>
      <c r="DU7" s="25">
        <v>36.33</v>
      </c>
      <c r="DV7" s="25">
        <v>20.96</v>
      </c>
      <c r="DW7" s="25">
        <v>37.04</v>
      </c>
      <c r="DX7" s="25">
        <v>15.1</v>
      </c>
      <c r="DY7" s="25">
        <v>17.12</v>
      </c>
      <c r="DZ7" s="25">
        <v>18.18</v>
      </c>
      <c r="EA7" s="25">
        <v>19.32</v>
      </c>
      <c r="EB7" s="25">
        <v>21.16</v>
      </c>
      <c r="EC7" s="25">
        <v>23.75</v>
      </c>
      <c r="ED7" s="25">
        <v>1.24</v>
      </c>
      <c r="EE7" s="25">
        <v>0.81</v>
      </c>
      <c r="EF7" s="25">
        <v>1.03</v>
      </c>
      <c r="EG7" s="25">
        <v>0.88</v>
      </c>
      <c r="EH7" s="25">
        <v>0.96</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2024-01-22T07:29:55Z</cp:lastPrinted>
  <dcterms:created xsi:type="dcterms:W3CDTF">2023-12-05T00:50:56Z</dcterms:created>
  <dcterms:modified xsi:type="dcterms:W3CDTF">2024-01-22T07:40:51Z</dcterms:modified>
  <cp:category/>
</cp:coreProperties>
</file>