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0.1.200.11\財政課\01　予算・財政係\060　調査回答・国県通知\R05年度\02_調査回答　※国・県からの調査等\調査044_R060122【2月2日（金）〆】公営企業に係る経営比較分析表（令和４年度決算）の分析等について（県市町村課：依頼）【電気事業注意】\★回答\"/>
    </mc:Choice>
  </mc:AlternateContent>
  <xr:revisionPtr revIDLastSave="0" documentId="13_ncr:1_{C8DEFFB4-2B3C-41CB-B764-C2032404B8E0}" xr6:coauthVersionLast="47" xr6:coauthVersionMax="47" xr10:uidLastSave="{00000000-0000-0000-0000-000000000000}"/>
  <workbookProtection workbookAlgorithmName="SHA-512" workbookHashValue="uHQBftopFn4aO6XCxqMc7B1qUIOdJtH6LrKvYY85im8/IVWuOb0A6Oa2m/nUFpOMEy6n4BxKXcQzqDSqh24JRA==" workbookSaltValue="9uDWAR94YgBD5pewBv55xw=="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E85" i="4"/>
  <c r="BB10" i="4"/>
  <c r="AT10" i="4"/>
  <c r="AL10" i="4"/>
  <c r="W10" i="4"/>
  <c r="I10" i="4"/>
  <c r="B10" i="4"/>
  <c r="BB8" i="4"/>
  <c r="AT8" i="4"/>
  <c r="W8" i="4"/>
  <c r="P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<sst xmlns="http://schemas.openxmlformats.org/spreadsheetml/2006/main" count="228" uniqueCount="113">
  <si>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</si>
  <si>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</si>
  <si>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</si>
  <si>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</si>
  <si>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</si>
  <si>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</si>
  <si>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</si>
  <si>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</si>
  <si>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</si>
  <si>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</si>
  <si>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</si>
  <si>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</si>
  <si>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</si>
  <si>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</si>
  <si>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</si>
  <si>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</si>
  <si>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</si>
  <si>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</si>
  <si>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</si>
  <si>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</si>
  <si>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</si>
  <si>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</si>
  <si>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</si>
  <si>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</si>
  <si>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</si>
  <si>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</si>
  <si>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</si>
  <si>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</si>
  <si>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</si>
  <si>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</si>
  <si>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</si>
  <si>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</si>
  <si>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</si>
  <si>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</si>
  <si>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</si>
  <si>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</si>
  <si>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</si>
  <si>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</si>
  <si>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</si>
  <si>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</si>
  <si>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</si>
  <si>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</si>
  <si>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</si>
  <si>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</si>
  <si>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</si>
  <si>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</si>
  <si>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</si>
  <si>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</si>
  <si>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</si>
  <si>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</si>
  <si>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</si>
  <si>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</si>
  <si>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</si>
  <si>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</si>
  <si>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</si>
  <si>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</si>
  <si>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</si>
  <si>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</si>
  <si>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</si>
  <si>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</si>
  <si>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</si>
  <si>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</si>
  <si>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</si>
  <si>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</si>
  <si>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</si>
  <si>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</si>
  <si>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</si>
  <si>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</si>
  <si>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</si>
  <si>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</si>
  <si>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</si>
  <si>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</si>
  <si>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</si>
  <si>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</si>
  <si>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</si>
  <si>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</si>
  <si>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</si>
  <si>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</si>
  <si>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</si>
  <si>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</si>
  <si>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</si>
  <si>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</si>
  <si>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</si>
  <si>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</si>
  <si>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</si>
  <si>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</si>
  <si>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</si>
  <si>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</si>
  <si>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</si>
  <si>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</si>
  <si>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</si>
  <si>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</si>
  <si>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</si>
  <si>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藤岡市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</si>
  <si>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</si>
  <si>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</si>
  <si>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</si>
  <si>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</si>
  <si>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</si>
  <si>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</si>
  <si>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</si>
  <si>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</si>
  <si>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</si>
  <si>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</si>
  <si>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</si>
  <si>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</si>
  <si>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</si>
  <si>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</si>
  <si>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</si>
  <si>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</si>
  <si>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主に取水、浄水設備の更新の遅れにより、有形固定資産減価償却率は年々増加傾向にある。藤岡市新水道ビジョンに掲げた更新を計画的に行い数値の改善を図っていく。
②管路経年化率
　老朽管の更新を計画的に行ってきたことから管路経年化率は類似団体の平均値と比較すると良好な値である。
③管路更新率
　これまでに石綿管や普通鋳鉄管等の老朽管の更新を計画的に行ってきたことにより、類似団体の平均値と比較して低い値である。</t>
    <rPh sb="167" eb="169">
      <t>フツウ</t>
    </rPh>
    <rPh sb="169" eb="172">
      <t>チュウテツカン</t>
    </rPh>
    <rPh sb="172" eb="173">
      <t>トウ</t>
    </rPh>
    <phoneticPr fontId="4"/>
  </si>
  <si>
    <t>　収支が継続して黒字であり、債務に対する一定の支払い能力も備えていることから、事業の経営状況は健全で安定していると考えられる。
　今後、収益の大半を占める料金収入は減少していく一方で、老朽化施設への投資が控えており、将来にわたり健全な経営を継続していくためには、平成30年度に策定した経営戦略をベースに、更なる経費の削減を図っていく必要がある。
　また、物価・エネルギー価格の高騰による経費の更なる増加が懸念されるため、今後の厳しい経営状況が見込まれるところであり、より一層の経費削減等の企業努力が必要とされる。</t>
    <rPh sb="196" eb="197">
      <t>サラ</t>
    </rPh>
    <phoneticPr fontId="4"/>
  </si>
  <si>
    <t>①経常収支比率
　常に100％を上回っており収支は健全である。
また、類似団体の平均値と比較しても良好な値である。
②累積欠損金比率
　欠損金は発生していない。
③流動比率
　常に100％を上回っており、短期の債務に対して支払い能力を備えている。
④企業債残高対給水収益比率
　令和4年度は物価の高騰に伴い、水道料金の基本料金減免を実施したため、給水収益が減少した。企業債現在高は令和3年度末より減少しているが、企業債残高対給水収益比率は令和3年度末より上昇し、類似団体の平均値を上回っている。
⑤料金回収率
　水道料金の基本料金減免を実施したため、給水収益が減少し、料金回収率が100％を下回った。
⑥給水原価
　水道料金基本料金の減免や経常費用の増加により令和3年度末より上昇しているが、類似団体の平均値を下回っている。
➆施設利用率
　配水量が減少し、2年連続で類似団体の平均値を下回っている。
⑧有収率
　老朽管の更新事業等により令和3年度末より上昇しているが、依然として類似団体の平均値を下回っている。引き続き管路の漏水対策等に努める必要がある。</t>
    <rPh sb="183" eb="185">
      <t>キギョウ</t>
    </rPh>
    <rPh sb="185" eb="186">
      <t>サイ</t>
    </rPh>
    <rPh sb="186" eb="188">
      <t>ゲンザイ</t>
    </rPh>
    <rPh sb="188" eb="189">
      <t>ダカ</t>
    </rPh>
    <rPh sb="190" eb="192">
      <t>レイワ</t>
    </rPh>
    <rPh sb="193" eb="196">
      <t>ネンドマツ</t>
    </rPh>
    <rPh sb="198" eb="200">
      <t>ゲンショウ</t>
    </rPh>
    <rPh sb="206" eb="208">
      <t>キギョウ</t>
    </rPh>
    <rPh sb="208" eb="209">
      <t>サイ</t>
    </rPh>
    <rPh sb="209" eb="211">
      <t>ザンダカ</t>
    </rPh>
    <rPh sb="211" eb="212">
      <t>タイ</t>
    </rPh>
    <rPh sb="212" eb="214">
      <t>キュウスイ</t>
    </rPh>
    <rPh sb="214" eb="216">
      <t>シュウエキ</t>
    </rPh>
    <rPh sb="216" eb="218">
      <t>ヒリツ</t>
    </rPh>
    <rPh sb="219" eb="221">
      <t>レイワ</t>
    </rPh>
    <rPh sb="222" eb="224">
      <t>ネンド</t>
    </rPh>
    <rPh sb="224" eb="225">
      <t>マツ</t>
    </rPh>
    <rPh sb="227" eb="229">
      <t>ジョウショウ</t>
    </rPh>
    <rPh sb="240" eb="242">
      <t>ウワマワ</t>
    </rPh>
    <rPh sb="249" eb="251">
      <t>リョウキン</t>
    </rPh>
    <rPh sb="251" eb="253">
      <t>カイシュウ</t>
    </rPh>
    <rPh sb="253" eb="254">
      <t>リツ</t>
    </rPh>
    <rPh sb="256" eb="258">
      <t>スイドウ</t>
    </rPh>
    <rPh sb="258" eb="260">
      <t>リョウキン</t>
    </rPh>
    <rPh sb="261" eb="263">
      <t>キホン</t>
    </rPh>
    <rPh sb="263" eb="265">
      <t>リョウキン</t>
    </rPh>
    <rPh sb="265" eb="267">
      <t>ゲンメン</t>
    </rPh>
    <rPh sb="268" eb="270">
      <t>ジッシ</t>
    </rPh>
    <rPh sb="275" eb="277">
      <t>キュウスイ</t>
    </rPh>
    <rPh sb="277" eb="279">
      <t>シュウエキ</t>
    </rPh>
    <rPh sb="280" eb="282">
      <t>ゲンショウ</t>
    </rPh>
    <rPh sb="284" eb="286">
      <t>リョウキン</t>
    </rPh>
    <rPh sb="286" eb="288">
      <t>カイシュウ</t>
    </rPh>
    <rPh sb="288" eb="289">
      <t>リツ</t>
    </rPh>
    <rPh sb="295" eb="297">
      <t>シタマワ</t>
    </rPh>
    <rPh sb="302" eb="304">
      <t>キュウスイ</t>
    </rPh>
    <rPh sb="304" eb="306">
      <t>ゲンカ</t>
    </rPh>
    <rPh sb="308" eb="310">
      <t>スイドウ</t>
    </rPh>
    <rPh sb="310" eb="312">
      <t>リョウキン</t>
    </rPh>
    <rPh sb="312" eb="314">
      <t>キホン</t>
    </rPh>
    <rPh sb="314" eb="316">
      <t>リョウキン</t>
    </rPh>
    <rPh sb="317" eb="319">
      <t>ゲンメン</t>
    </rPh>
    <rPh sb="320" eb="322">
      <t>ケイジョウ</t>
    </rPh>
    <rPh sb="322" eb="324">
      <t>ヒヨウ</t>
    </rPh>
    <rPh sb="325" eb="327">
      <t>ゾウカ</t>
    </rPh>
    <rPh sb="335" eb="336">
      <t>マツ</t>
    </rPh>
    <rPh sb="338" eb="340">
      <t>ジョウショウ</t>
    </rPh>
    <rPh sb="346" eb="348">
      <t>ルイジ</t>
    </rPh>
    <rPh sb="348" eb="350">
      <t>ダンタイ</t>
    </rPh>
    <rPh sb="351" eb="354">
      <t>ヘイキンチ</t>
    </rPh>
    <rPh sb="355" eb="357">
      <t>シタマワ</t>
    </rPh>
    <rPh sb="364" eb="366">
      <t>シセツ</t>
    </rPh>
    <rPh sb="366" eb="368">
      <t>リヨウ</t>
    </rPh>
    <rPh sb="368" eb="369">
      <t>リツ</t>
    </rPh>
    <rPh sb="371" eb="373">
      <t>ハイスイ</t>
    </rPh>
    <rPh sb="373" eb="374">
      <t>リョウ</t>
    </rPh>
    <rPh sb="375" eb="377">
      <t>ゲンショウ</t>
    </rPh>
    <rPh sb="380" eb="381">
      <t>ネン</t>
    </rPh>
    <rPh sb="381" eb="383">
      <t>レンゾク</t>
    </rPh>
    <rPh sb="384" eb="388">
      <t>ルイジダンタイ</t>
    </rPh>
    <rPh sb="389" eb="392">
      <t>ヘイキンチ</t>
    </rPh>
    <rPh sb="393" eb="395">
      <t>シタマワ</t>
    </rPh>
    <rPh sb="402" eb="405">
      <t>ユウシュウリツ</t>
    </rPh>
    <rPh sb="407" eb="409">
      <t>ロウキュウ</t>
    </rPh>
    <rPh sb="409" eb="410">
      <t>カン</t>
    </rPh>
    <rPh sb="411" eb="413">
      <t>コウシン</t>
    </rPh>
    <rPh sb="413" eb="415">
      <t>ジギョウ</t>
    </rPh>
    <rPh sb="415" eb="416">
      <t>トウ</t>
    </rPh>
    <rPh sb="419" eb="421">
      <t>レイワ</t>
    </rPh>
    <rPh sb="422" eb="424">
      <t>ネンド</t>
    </rPh>
    <rPh sb="424" eb="425">
      <t>マツ</t>
    </rPh>
    <rPh sb="427" eb="429">
      <t>ジョウショウ</t>
    </rPh>
    <rPh sb="435" eb="437">
      <t>イゼン</t>
    </rPh>
    <rPh sb="440" eb="444">
      <t>ルイジダンタイ</t>
    </rPh>
    <rPh sb="445" eb="448">
      <t>ヘイキンチ</t>
    </rPh>
    <rPh sb="449" eb="451">
      <t>シタマワ</t>
    </rPh>
    <rPh sb="456" eb="457">
      <t>ヒ</t>
    </rPh>
    <rPh sb="458" eb="459">
      <t>ツヅ</t>
    </rPh>
    <rPh sb="460" eb="462">
      <t>カンロ</t>
    </rPh>
    <rPh sb="463" eb="465">
      <t>ロウスイ</t>
    </rPh>
    <rPh sb="465" eb="467">
      <t>タイサク</t>
    </rPh>
    <rPh sb="467" eb="468">
      <t>トウ</t>
    </rPh>
    <rPh sb="469" eb="470">
      <t>ツト</t>
    </rPh>
    <rPh sb="472" eb="4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</si>
</sst>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0.54</c:v>
                </c:pt>
                <c:pt idx="1">
                  <c:v>0.52</c:v>
                </c:pt>
                <c:pt idx="2">
                  <c:v>0.43</c:v>
                </c:pt>
                <c:pt idx="3">
                  <c:v>0.25</c:v>
                </c:pt>
                <c:pt idx="4">
                  <c:v>0.19</c:v>
                </c:pt>
              </c:numCache>
            </c:numRef>
          </c:val>
          <c:extLst>
            <c:ext xmlns:c16="http://schemas.microsoft.com/office/drawing/2014/chart" uri="{C3380CC4-5D6E-409C-BE32-E72D297353CC}">
              <c16:uniqueId val="{00000000-F9A5-443A-9E73-F8C8B4749D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F9A5-443A-9E73-F8C8B4749D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60.82</c:v>
                </c:pt>
                <c:pt idx="1">
                  <c:v>60.37</c:v>
                </c:pt>
                <c:pt idx="2">
                  <c:v>60.98</c:v>
                </c:pt>
                <c:pt idx="3">
                  <c:v>59.26</c:v>
                </c:pt>
                <c:pt idx="4">
                  <c:v>58.17</c:v>
                </c:pt>
              </c:numCache>
            </c:numRef>
          </c:val>
          <c:extLst>
            <c:ext xmlns:c16="http://schemas.microsoft.com/office/drawing/2014/chart" uri="{C3380CC4-5D6E-409C-BE32-E72D297353CC}">
              <c16:uniqueId val="{00000000-F901-4A97-BCBC-BD25B714EF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F901-4A97-BCBC-BD25B714EF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c:v>
                </c:pt>
                <c:pt idx="1">
                  <c:v>83.74</c:v>
                </c:pt>
                <c:pt idx="2">
                  <c:v>83.72</c:v>
                </c:pt>
                <c:pt idx="3">
                  <c:v>85.78</c:v>
                </c:pt>
                <c:pt idx="4">
                  <c:v>86.14</c:v>
                </c:pt>
              </c:numCache>
            </c:numRef>
          </c:val>
          <c:extLst>
            <c:ext xmlns:c16="http://schemas.microsoft.com/office/drawing/2014/chart" uri="{C3380CC4-5D6E-409C-BE32-E72D297353CC}">
              <c16:uniqueId val="{00000000-A54B-42B3-869B-BD834983043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A54B-42B3-869B-BD834983043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124.72</c:v>
                </c:pt>
                <c:pt idx="1">
                  <c:v>122.02</c:v>
                </c:pt>
                <c:pt idx="2">
                  <c:v>121.68</c:v>
                </c:pt>
                <c:pt idx="3">
                  <c:v>119.31</c:v>
                </c:pt>
                <c:pt idx="4">
                  <c:v>115</c:v>
                </c:pt>
              </c:numCache>
            </c:numRef>
          </c:val>
          <c:extLst>
            <c:ext xmlns:c16="http://schemas.microsoft.com/office/drawing/2014/chart" uri="{C3380CC4-5D6E-409C-BE32-E72D297353CC}">
              <c16:uniqueId val="{00000000-F7FE-479A-96E4-80BBF66C81B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F7FE-479A-96E4-80BBF66C81B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49.61</c:v>
                </c:pt>
                <c:pt idx="1">
                  <c:v>50.85</c:v>
                </c:pt>
                <c:pt idx="2">
                  <c:v>52.4</c:v>
                </c:pt>
                <c:pt idx="3">
                  <c:v>52.03</c:v>
                </c:pt>
                <c:pt idx="4">
                  <c:v>53.63</c:v>
                </c:pt>
              </c:numCache>
            </c:numRef>
          </c:val>
          <c:extLst>
            <c:ext xmlns:c16="http://schemas.microsoft.com/office/drawing/2014/chart" uri="{C3380CC4-5D6E-409C-BE32-E72D297353CC}">
              <c16:uniqueId val="{00000000-473F-46C2-A29B-9F5B2CE0DC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473F-46C2-A29B-9F5B2CE0DC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0.62</c:v>
                </c:pt>
                <c:pt idx="1">
                  <c:v>2.4900000000000002</c:v>
                </c:pt>
                <c:pt idx="2">
                  <c:v>3.57</c:v>
                </c:pt>
                <c:pt idx="3">
                  <c:v>3.56</c:v>
                </c:pt>
                <c:pt idx="4">
                  <c:v>6.91</c:v>
                </c:pt>
              </c:numCache>
            </c:numRef>
          </c:val>
          <c:extLst>
            <c:ext xmlns:c16="http://schemas.microsoft.com/office/drawing/2014/chart" uri="{C3380CC4-5D6E-409C-BE32-E72D297353CC}">
              <c16:uniqueId val="{00000000-933A-4ADF-A7DF-99AE2A3627B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933A-4ADF-A7DF-99AE2A3627B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4-4091-8E51-ED0A6834C3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A834-4091-8E51-ED0A6834C3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416.45</c:v>
                </c:pt>
                <c:pt idx="1">
                  <c:v>416.46</c:v>
                </c:pt>
                <c:pt idx="2">
                  <c:v>405.36</c:v>
                </c:pt>
                <c:pt idx="3">
                  <c:v>364.84</c:v>
                </c:pt>
                <c:pt idx="4">
                  <c:v>340.2</c:v>
                </c:pt>
              </c:numCache>
            </c:numRef>
          </c:val>
          <c:extLst>
            <c:ext xmlns:c16="http://schemas.microsoft.com/office/drawing/2014/chart" uri="{C3380CC4-5D6E-409C-BE32-E72D297353CC}">
              <c16:uniqueId val="{00000000-372C-470E-BA15-9E2B983C28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372C-470E-BA15-9E2B983C28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468.33</c:v>
                </c:pt>
                <c:pt idx="1">
                  <c:v>449.29</c:v>
                </c:pt>
                <c:pt idx="2">
                  <c:v>417.07</c:v>
                </c:pt>
                <c:pt idx="3">
                  <c:v>415.48</c:v>
                </c:pt>
                <c:pt idx="4">
                  <c:v>441.32</c:v>
                </c:pt>
              </c:numCache>
            </c:numRef>
          </c:val>
          <c:extLst>
            <c:ext xmlns:c16="http://schemas.microsoft.com/office/drawing/2014/chart" uri="{C3380CC4-5D6E-409C-BE32-E72D297353CC}">
              <c16:uniqueId val="{00000000-8FEA-43E7-A22C-69E77C88B6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8FEA-43E7-A22C-69E77C88B6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121.31</c:v>
                </c:pt>
                <c:pt idx="1">
                  <c:v>117.96</c:v>
                </c:pt>
                <c:pt idx="2">
                  <c:v>118.84</c:v>
                </c:pt>
                <c:pt idx="3">
                  <c:v>116.77</c:v>
                </c:pt>
                <c:pt idx="4">
                  <c:v>98.09</c:v>
                </c:pt>
              </c:numCache>
            </c:numRef>
          </c:val>
          <c:extLst>
            <c:ext xmlns:c16="http://schemas.microsoft.com/office/drawing/2014/chart" uri="{C3380CC4-5D6E-409C-BE32-E72D297353CC}">
              <c16:uniqueId val="{00000000-16A5-49D0-AE5C-6EB679738A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16A5-49D0-AE5C-6EB679738A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131.44</c:v>
                </c:pt>
                <c:pt idx="1">
                  <c:v>135.33000000000001</c:v>
                </c:pt>
                <c:pt idx="2">
                  <c:v>134.12</c:v>
                </c:pt>
                <c:pt idx="3">
                  <c:v>136.79</c:v>
                </c:pt>
                <c:pt idx="4">
                  <c:v>145.88</c:v>
                </c:pt>
              </c:numCache>
            </c:numRef>
          </c:val>
          <c:extLst>
            <c:ext xmlns:c16="http://schemas.microsoft.com/office/drawing/2014/chart" uri="{C3380CC4-5D6E-409C-BE32-E72D297353CC}">
              <c16:uniqueId val="{00000000-9CD5-4750-8A21-8479DAF2AD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9CD5-4750-8A21-8479DAF2AD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群馬県　藤岡市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62884</v>
      </c>
      <c r="AM8" s="66"/>
      <c r="AN8" s="66"/>
      <c r="AO8" s="66"/>
      <c r="AP8" s="66"/>
      <c r="AQ8" s="66"/>
      <c r="AR8" s="66"/>
      <c r="AS8" s="66"/>
      <c r="AT8" s="37">
        <f>データ!$S$6</f>
        <v>180.29</v>
      </c>
      <c r="AU8" s="38"/>
      <c r="AV8" s="38"/>
      <c r="AW8" s="38"/>
      <c r="AX8" s="38"/>
      <c r="AY8" s="38"/>
      <c r="AZ8" s="38"/>
      <c r="BA8" s="38"/>
      <c r="BB8" s="55">
        <f>データ!$T$6</f>
        <v>348.79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71.11</v>
      </c>
      <c r="J10" s="38"/>
      <c r="K10" s="38"/>
      <c r="L10" s="38"/>
      <c r="M10" s="38"/>
      <c r="N10" s="38"/>
      <c r="O10" s="65"/>
      <c r="P10" s="55">
        <f>データ!$P$6</f>
        <v>97.68</v>
      </c>
      <c r="Q10" s="55"/>
      <c r="R10" s="55"/>
      <c r="S10" s="55"/>
      <c r="T10" s="55"/>
      <c r="U10" s="55"/>
      <c r="V10" s="55"/>
      <c r="W10" s="66">
        <f>データ!$Q$6</f>
        <v>2840</v>
      </c>
      <c r="X10" s="66"/>
      <c r="Y10" s="66"/>
      <c r="Z10" s="66"/>
      <c r="AA10" s="66"/>
      <c r="AB10" s="66"/>
      <c r="AC10" s="66"/>
      <c r="AD10" s="2"/>
      <c r="AE10" s="2"/>
      <c r="AF10" s="2"/>
      <c r="AG10" s="2"/>
      <c r="AH10" s="2"/>
      <c r="AI10" s="2"/>
      <c r="AJ10" s="2"/>
      <c r="AK10" s="2"/>
      <c r="AL10" s="66">
        <f>データ!$U$6</f>
        <v>61192</v>
      </c>
      <c r="AM10" s="66"/>
      <c r="AN10" s="66"/>
      <c r="AO10" s="66"/>
      <c r="AP10" s="66"/>
      <c r="AQ10" s="66"/>
      <c r="AR10" s="66"/>
      <c r="AS10" s="66"/>
      <c r="AT10" s="37">
        <f>データ!$V$6</f>
        <v>83.9</v>
      </c>
      <c r="AU10" s="38"/>
      <c r="AV10" s="38"/>
      <c r="AW10" s="38"/>
      <c r="AX10" s="38"/>
      <c r="AY10" s="38"/>
      <c r="AZ10" s="38"/>
      <c r="BA10" s="38"/>
      <c r="BB10" s="55">
        <f>データ!$W$6</f>
        <v>729.34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5zppxclKObSVI5Us+P641tlc8lOTF/qXDCSgZTNoaIy+mdF9HaINwYqMdsu41RHtBbC3WpTPoibUNrCMB1Yj0g==" saltValue="WYROX7DZgdzdA9XYfkJp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102091</v>
      </c>
      <c r="D6" s="20">
        <f t="shared" si="3"/>
        <v>46</v>
      </c>
      <c r="E6" s="20">
        <f t="shared" si="3"/>
        <v>1</v>
      </c>
      <c r="F6" s="20">
        <f t="shared" si="3"/>
        <v>0</v>
      </c>
      <c r="G6" s="20">
        <f t="shared" si="3"/>
        <v>1</v>
      </c>
      <c r="H6" s="20" t="str">
        <f t="shared" si="3"/>
        <v>群馬県　藤岡市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71.11</v>
      </c>
      <c r="P6" s="21">
        <f t="shared" si="3"/>
        <v>97.68</v>
      </c>
      <c r="Q6" s="21">
        <f t="shared" si="3"/>
        <v>2840</v>
      </c>
      <c r="R6" s="21">
        <f t="shared" si="3"/>
        <v>62884</v>
      </c>
      <c r="S6" s="21">
        <f t="shared" si="3"/>
        <v>180.29</v>
      </c>
      <c r="T6" s="21">
        <f t="shared" si="3"/>
        <v>348.79</v>
      </c>
      <c r="U6" s="21">
        <f t="shared" si="3"/>
        <v>61192</v>
      </c>
      <c r="V6" s="21">
        <f t="shared" si="3"/>
        <v>83.9</v>
      </c>
      <c r="W6" s="21">
        <f t="shared" si="3"/>
        <v>729.34</v>
      </c>
      <c r="X6" s="22">
        <f>IF(X7="",NA(),X7)</f>
        <v>124.72</v>
      </c>
      <c r="Y6" s="22">
        <f t="shared" ref="Y6:AG6" si="4">IF(Y7="",NA(),Y7)</f>
        <v>122.02</v>
      </c>
      <c r="Z6" s="22">
        <f t="shared" si="4"/>
        <v>121.68</v>
      </c>
      <c r="AA6" s="22">
        <f t="shared" si="4"/>
        <v>119.31</v>
      </c>
      <c r="AB6" s="22">
        <f t="shared" si="4"/>
        <v>115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416.45</v>
      </c>
      <c r="AU6" s="22">
        <f t="shared" ref="AU6:BC6" si="6">IF(AU7="",NA(),AU7)</f>
        <v>416.46</v>
      </c>
      <c r="AV6" s="22">
        <f t="shared" si="6"/>
        <v>405.36</v>
      </c>
      <c r="AW6" s="22">
        <f t="shared" si="6"/>
        <v>364.84</v>
      </c>
      <c r="AX6" s="22">
        <f t="shared" si="6"/>
        <v>340.2</v>
      </c>
      <c r="AY6" s="22">
        <f t="shared" si="6"/>
        <v>349.83</v>
      </c>
      <c r="AZ6" s="22">
        <f t="shared" si="6"/>
        <v>360.86</v>
      </c>
      <c r="BA6" s="22">
        <f t="shared" si="6"/>
        <v>350.79</v>
      </c>
      <c r="BB6" s="22">
        <f t="shared" si="6"/>
        <v>354.57</v>
      </c>
      <c r="BC6" s="22">
        <f t="shared" si="6"/>
        <v>357.74</v>
      </c>
      <c r="BD6" s="21" t="str">
        <f>IF(BD7="","",IF(BD7="-","【-】","【"&amp;SUBSTITUTE(TEXT(BD7,"#,##0.00"),"-","△")&amp;"】"))</f>
        <v>【252.29】</v>
      </c>
      <c r="BE6" s="22">
        <f>IF(BE7="",NA(),BE7)</f>
        <v>468.33</v>
      </c>
      <c r="BF6" s="22">
        <f t="shared" ref="BF6:BN6" si="7">IF(BF7="",NA(),BF7)</f>
        <v>449.29</v>
      </c>
      <c r="BG6" s="22">
        <f t="shared" si="7"/>
        <v>417.07</v>
      </c>
      <c r="BH6" s="22">
        <f t="shared" si="7"/>
        <v>415.48</v>
      </c>
      <c r="BI6" s="22">
        <f t="shared" si="7"/>
        <v>441.32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121.31</v>
      </c>
      <c r="BQ6" s="22">
        <f t="shared" ref="BQ6:BY6" si="8">IF(BQ7="",NA(),BQ7)</f>
        <v>117.96</v>
      </c>
      <c r="BR6" s="22">
        <f t="shared" si="8"/>
        <v>118.84</v>
      </c>
      <c r="BS6" s="22">
        <f t="shared" si="8"/>
        <v>116.77</v>
      </c>
      <c r="BT6" s="22">
        <f t="shared" si="8"/>
        <v>98.09</v>
      </c>
      <c r="BU6" s="22">
        <f t="shared" si="8"/>
        <v>103.54</v>
      </c>
      <c r="BV6" s="22">
        <f t="shared" si="8"/>
        <v>103.32</v>
      </c>
      <c r="BW6" s="22">
        <f t="shared" si="8"/>
        <v>100.85</v>
      </c>
      <c r="BX6" s="22">
        <f t="shared" si="8"/>
        <v>103.79</v>
      </c>
      <c r="BY6" s="22">
        <f t="shared" si="8"/>
        <v>98.3</v>
      </c>
      <c r="BZ6" s="21" t="str">
        <f>IF(BZ7="","",IF(BZ7="-","【-】","【"&amp;SUBSTITUTE(TEXT(BZ7,"#,##0.00"),"-","△")&amp;"】"))</f>
        <v>【97.47】</v>
      </c>
      <c r="CA6" s="22">
        <f>IF(CA7="",NA(),CA7)</f>
        <v>131.44</v>
      </c>
      <c r="CB6" s="22">
        <f t="shared" ref="CB6:CJ6" si="9">IF(CB7="",NA(),CB7)</f>
        <v>135.33000000000001</v>
      </c>
      <c r="CC6" s="22">
        <f t="shared" si="9"/>
        <v>134.12</v>
      </c>
      <c r="CD6" s="22">
        <f t="shared" si="9"/>
        <v>136.79</v>
      </c>
      <c r="CE6" s="22">
        <f t="shared" si="9"/>
        <v>145.88</v>
      </c>
      <c r="CF6" s="22">
        <f t="shared" si="9"/>
        <v>167.46</v>
      </c>
      <c r="CG6" s="22">
        <f t="shared" si="9"/>
        <v>168.56</v>
      </c>
      <c r="CH6" s="22">
        <f t="shared" si="9"/>
        <v>167.1</v>
      </c>
      <c r="CI6" s="22">
        <f t="shared" si="9"/>
        <v>167.86</v>
      </c>
      <c r="CJ6" s="22">
        <f t="shared" si="9"/>
        <v>173.68</v>
      </c>
      <c r="CK6" s="21" t="str">
        <f>IF(CK7="","",IF(CK7="-","【-】","【"&amp;SUBSTITUTE(TEXT(CK7,"#,##0.00"),"-","△")&amp;"】"))</f>
        <v>【174.75】</v>
      </c>
      <c r="CL6" s="22">
        <f>IF(CL7="",NA(),CL7)</f>
        <v>60.82</v>
      </c>
      <c r="CM6" s="22">
        <f t="shared" ref="CM6:CU6" si="10">IF(CM7="",NA(),CM7)</f>
        <v>60.37</v>
      </c>
      <c r="CN6" s="22">
        <f t="shared" si="10"/>
        <v>60.98</v>
      </c>
      <c r="CO6" s="22">
        <f t="shared" si="10"/>
        <v>59.26</v>
      </c>
      <c r="CP6" s="22">
        <f t="shared" si="10"/>
        <v>58.17</v>
      </c>
      <c r="CQ6" s="22">
        <f t="shared" si="10"/>
        <v>59.46</v>
      </c>
      <c r="CR6" s="22">
        <f t="shared" si="10"/>
        <v>59.51</v>
      </c>
      <c r="CS6" s="22">
        <f t="shared" si="10"/>
        <v>59.91</v>
      </c>
      <c r="CT6" s="22">
        <f t="shared" si="10"/>
        <v>59.4</v>
      </c>
      <c r="CU6" s="22">
        <f t="shared" si="10"/>
        <v>59.24</v>
      </c>
      <c r="CV6" s="21" t="str">
        <f>IF(CV7="","",IF(CV7="-","【-】","【"&amp;SUBSTITUTE(TEXT(CV7,"#,##0.00"),"-","△")&amp;"】"))</f>
        <v>【59.97】</v>
      </c>
      <c r="CW6" s="22">
        <f>IF(CW7="",NA(),CW7)</f>
        <v>85</v>
      </c>
      <c r="CX6" s="22">
        <f t="shared" ref="CX6:DF6" si="11">IF(CX7="",NA(),CX7)</f>
        <v>83.74</v>
      </c>
      <c r="CY6" s="22">
        <f t="shared" si="11"/>
        <v>83.72</v>
      </c>
      <c r="CZ6" s="22">
        <f t="shared" si="11"/>
        <v>85.78</v>
      </c>
      <c r="DA6" s="22">
        <f t="shared" si="11"/>
        <v>86.14</v>
      </c>
      <c r="DB6" s="22">
        <f t="shared" si="11"/>
        <v>87.41</v>
      </c>
      <c r="DC6" s="22">
        <f t="shared" si="11"/>
        <v>87.08</v>
      </c>
      <c r="DD6" s="22">
        <f t="shared" si="11"/>
        <v>87.26</v>
      </c>
      <c r="DE6" s="22">
        <f t="shared" si="11"/>
        <v>87.57</v>
      </c>
      <c r="DF6" s="22">
        <f t="shared" si="11"/>
        <v>87.26</v>
      </c>
      <c r="DG6" s="21" t="str">
        <f>IF(DG7="","",IF(DG7="-","【-】","【"&amp;SUBSTITUTE(TEXT(DG7,"#,##0.00"),"-","△")&amp;"】"))</f>
        <v>【89.76】</v>
      </c>
      <c r="DH6" s="22">
        <f>IF(DH7="",NA(),DH7)</f>
        <v>49.61</v>
      </c>
      <c r="DI6" s="22">
        <f t="shared" ref="DI6:DQ6" si="12">IF(DI7="",NA(),DI7)</f>
        <v>50.85</v>
      </c>
      <c r="DJ6" s="22">
        <f t="shared" si="12"/>
        <v>52.4</v>
      </c>
      <c r="DK6" s="22">
        <f t="shared" si="12"/>
        <v>52.03</v>
      </c>
      <c r="DL6" s="22">
        <f t="shared" si="12"/>
        <v>53.63</v>
      </c>
      <c r="DM6" s="22">
        <f t="shared" si="12"/>
        <v>47.62</v>
      </c>
      <c r="DN6" s="22">
        <f t="shared" si="12"/>
        <v>48.55</v>
      </c>
      <c r="DO6" s="22">
        <f t="shared" si="12"/>
        <v>49.2</v>
      </c>
      <c r="DP6" s="22">
        <f t="shared" si="12"/>
        <v>50.01</v>
      </c>
      <c r="DQ6" s="22">
        <f t="shared" si="12"/>
        <v>50.99</v>
      </c>
      <c r="DR6" s="21" t="str">
        <f>IF(DR7="","",IF(DR7="-","【-】","【"&amp;SUBSTITUTE(TEXT(DR7,"#,##0.00"),"-","△")&amp;"】"))</f>
        <v>【51.51】</v>
      </c>
      <c r="DS6" s="22">
        <f>IF(DS7="",NA(),DS7)</f>
        <v>0.62</v>
      </c>
      <c r="DT6" s="22">
        <f t="shared" ref="DT6:EB6" si="13">IF(DT7="",NA(),DT7)</f>
        <v>2.4900000000000002</v>
      </c>
      <c r="DU6" s="22">
        <f t="shared" si="13"/>
        <v>3.57</v>
      </c>
      <c r="DV6" s="22">
        <f t="shared" si="13"/>
        <v>3.56</v>
      </c>
      <c r="DW6" s="22">
        <f t="shared" si="13"/>
        <v>6.91</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0.54</v>
      </c>
      <c r="EE6" s="22">
        <f t="shared" ref="EE6:EM6" si="14">IF(EE7="",NA(),EE7)</f>
        <v>0.52</v>
      </c>
      <c r="EF6" s="22">
        <f t="shared" si="14"/>
        <v>0.43</v>
      </c>
      <c r="EG6" s="22">
        <f t="shared" si="14"/>
        <v>0.25</v>
      </c>
      <c r="EH6" s="22">
        <f t="shared" si="14"/>
        <v>0.19</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102091</v>
      </c>
      <c r="D7" s="24">
        <v>46</v>
      </c>
      <c r="E7" s="24">
        <v>1</v>
      </c>
      <c r="F7" s="24">
        <v>0</v>
      </c>
      <c r="G7" s="24">
        <v>1</v>
      </c>
      <c r="H7" s="24" t="s">
        <v>93</v>
      </c>
      <c r="I7" s="24" t="s">
        <v>94</v>
      </c>
      <c r="J7" s="24" t="s">
        <v>95</v>
      </c>
      <c r="K7" s="24" t="s">
        <v>96</v>
      </c>
      <c r="L7" s="24" t="s">
        <v>97</v>
      </c>
      <c r="M7" s="24" t="s">
        <v>98</v>
      </c>
      <c r="N7" s="25" t="s">
        <v>99</v>
      </c>
      <c r="O7" s="25">
        <v>71.11</v>
      </c>
      <c r="P7" s="25">
        <v>97.68</v>
      </c>
      <c r="Q7" s="25">
        <v>2840</v>
      </c>
      <c r="R7" s="25">
        <v>62884</v>
      </c>
      <c r="S7" s="25">
        <v>180.29</v>
      </c>
      <c r="T7" s="25">
        <v>348.79</v>
      </c>
      <c r="U7" s="25">
        <v>61192</v>
      </c>
      <c r="V7" s="25">
        <v>83.9</v>
      </c>
      <c r="W7" s="25">
        <v>729.34</v>
      </c>
      <c r="X7" s="25">
        <v>124.72</v>
      </c>
      <c r="Y7" s="25">
        <v>122.02</v>
      </c>
      <c r="Z7" s="25">
        <v>121.68</v>
      </c>
      <c r="AA7" s="25">
        <v>119.31</v>
      </c>
      <c r="AB7" s="25">
        <v>115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416.45</v>
      </c>
      <c r="AU7" s="25">
        <v>416.46</v>
      </c>
      <c r="AV7" s="25">
        <v>405.36</v>
      </c>
      <c r="AW7" s="25">
        <v>364.84</v>
      </c>
      <c r="AX7" s="25">
        <v>340.2</v>
      </c>
      <c r="AY7" s="25">
        <v>349.83</v>
      </c>
      <c r="AZ7" s="25">
        <v>360.86</v>
      </c>
      <c r="BA7" s="25">
        <v>350.79</v>
      </c>
      <c r="BB7" s="25">
        <v>354.57</v>
      </c>
      <c r="BC7" s="25">
        <v>357.74</v>
      </c>
      <c r="BD7" s="25">
        <v>252.29</v>
      </c>
      <c r="BE7" s="25">
        <v>468.33</v>
      </c>
      <c r="BF7" s="25">
        <v>449.29</v>
      </c>
      <c r="BG7" s="25">
        <v>417.07</v>
      </c>
      <c r="BH7" s="25">
        <v>415.48</v>
      </c>
      <c r="BI7" s="25">
        <v>441.32</v>
      </c>
      <c r="BJ7" s="25">
        <v>314.87</v>
      </c>
      <c r="BK7" s="25">
        <v>309.27999999999997</v>
      </c>
      <c r="BL7" s="25">
        <v>322.92</v>
      </c>
      <c r="BM7" s="25">
        <v>303.45999999999998</v>
      </c>
      <c r="BN7" s="25">
        <v>307.27999999999997</v>
      </c>
      <c r="BO7" s="25">
        <v>268.07</v>
      </c>
      <c r="BP7" s="25">
        <v>121.31</v>
      </c>
      <c r="BQ7" s="25">
        <v>117.96</v>
      </c>
      <c r="BR7" s="25">
        <v>118.84</v>
      </c>
      <c r="BS7" s="25">
        <v>116.77</v>
      </c>
      <c r="BT7" s="25">
        <v>98.09</v>
      </c>
      <c r="BU7" s="25">
        <v>103.54</v>
      </c>
      <c r="BV7" s="25">
        <v>103.32</v>
      </c>
      <c r="BW7" s="25">
        <v>100.85</v>
      </c>
      <c r="BX7" s="25">
        <v>103.79</v>
      </c>
      <c r="BY7" s="25">
        <v>98.3</v>
      </c>
      <c r="BZ7" s="25">
        <v>97.47</v>
      </c>
      <c r="CA7" s="25">
        <v>131.44</v>
      </c>
      <c r="CB7" s="25">
        <v>135.33000000000001</v>
      </c>
      <c r="CC7" s="25">
        <v>134.12</v>
      </c>
      <c r="CD7" s="25">
        <v>136.79</v>
      </c>
      <c r="CE7" s="25">
        <v>145.88</v>
      </c>
      <c r="CF7" s="25">
        <v>167.46</v>
      </c>
      <c r="CG7" s="25">
        <v>168.56</v>
      </c>
      <c r="CH7" s="25">
        <v>167.1</v>
      </c>
      <c r="CI7" s="25">
        <v>167.86</v>
      </c>
      <c r="CJ7" s="25">
        <v>173.68</v>
      </c>
      <c r="CK7" s="25">
        <v>174.75</v>
      </c>
      <c r="CL7" s="25">
        <v>60.82</v>
      </c>
      <c r="CM7" s="25">
        <v>60.37</v>
      </c>
      <c r="CN7" s="25">
        <v>60.98</v>
      </c>
      <c r="CO7" s="25">
        <v>59.26</v>
      </c>
      <c r="CP7" s="25">
        <v>58.17</v>
      </c>
      <c r="CQ7" s="25">
        <v>59.46</v>
      </c>
      <c r="CR7" s="25">
        <v>59.51</v>
      </c>
      <c r="CS7" s="25">
        <v>59.91</v>
      </c>
      <c r="CT7" s="25">
        <v>59.4</v>
      </c>
      <c r="CU7" s="25">
        <v>59.24</v>
      </c>
      <c r="CV7" s="25">
        <v>59.97</v>
      </c>
      <c r="CW7" s="25">
        <v>85</v>
      </c>
      <c r="CX7" s="25">
        <v>83.74</v>
      </c>
      <c r="CY7" s="25">
        <v>83.72</v>
      </c>
      <c r="CZ7" s="25">
        <v>85.78</v>
      </c>
      <c r="DA7" s="25">
        <v>86.14</v>
      </c>
      <c r="DB7" s="25">
        <v>87.41</v>
      </c>
      <c r="DC7" s="25">
        <v>87.08</v>
      </c>
      <c r="DD7" s="25">
        <v>87.26</v>
      </c>
      <c r="DE7" s="25">
        <v>87.57</v>
      </c>
      <c r="DF7" s="25">
        <v>87.26</v>
      </c>
      <c r="DG7" s="25">
        <v>89.76</v>
      </c>
      <c r="DH7" s="25">
        <v>49.61</v>
      </c>
      <c r="DI7" s="25">
        <v>50.85</v>
      </c>
      <c r="DJ7" s="25">
        <v>52.4</v>
      </c>
      <c r="DK7" s="25">
        <v>52.03</v>
      </c>
      <c r="DL7" s="25">
        <v>53.63</v>
      </c>
      <c r="DM7" s="25">
        <v>47.62</v>
      </c>
      <c r="DN7" s="25">
        <v>48.55</v>
      </c>
      <c r="DO7" s="25">
        <v>49.2</v>
      </c>
      <c r="DP7" s="25">
        <v>50.01</v>
      </c>
      <c r="DQ7" s="25">
        <v>50.99</v>
      </c>
      <c r="DR7" s="25">
        <v>51.51</v>
      </c>
      <c r="DS7" s="25">
        <v>0.62</v>
      </c>
      <c r="DT7" s="25">
        <v>2.4900000000000002</v>
      </c>
      <c r="DU7" s="25">
        <v>3.57</v>
      </c>
      <c r="DV7" s="25">
        <v>3.56</v>
      </c>
      <c r="DW7" s="25">
        <v>6.91</v>
      </c>
      <c r="DX7" s="25">
        <v>16.27</v>
      </c>
      <c r="DY7" s="25">
        <v>17.11</v>
      </c>
      <c r="DZ7" s="25">
        <v>18.329999999999998</v>
      </c>
      <c r="EA7" s="25">
        <v>20.27</v>
      </c>
      <c r="EB7" s="25">
        <v>21.69</v>
      </c>
      <c r="EC7" s="25">
        <v>23.75</v>
      </c>
      <c r="ED7" s="25">
        <v>0.54</v>
      </c>
      <c r="EE7" s="25">
        <v>0.52</v>
      </c>
      <c r="EF7" s="25">
        <v>0.43</v>
      </c>
      <c r="EG7" s="25">
        <v>0.25</v>
      </c>
      <c r="EH7" s="25">
        <v>0.19</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2024-01-30T07:31:10Z</cp:lastPrinted>
  <dcterms:created xsi:type="dcterms:W3CDTF">2023-12-05T00:50:45Z</dcterms:created>
  <dcterms:modified xsi:type="dcterms:W3CDTF">2024-01-30T07:34:28Z</dcterms:modified>
  <cp:category/>
</cp:coreProperties>
</file>