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T:\組織フォルダ\045_都市建設部\035_上下水道経営課\000_上下水道経営課\010_管理係\⑤財政課照会\R5財政課照会\調査20240122  公営企業に係る経営比較分析表（令和４年度決算）の分析等について（県市町村課：依頼）\水道・簡水\【経営比較分析表】2022_102067_46_010\"/>
    </mc:Choice>
  </mc:AlternateContent>
  <xr:revisionPtr revIDLastSave="0" documentId="13_ncr:1_{5A843D2B-6E5C-4C37-BDAE-DE303ACF4168}" xr6:coauthVersionLast="36" xr6:coauthVersionMax="36" xr10:uidLastSave="{00000000-0000-0000-0000-000000000000}"/>
  <workbookProtection workbookAlgorithmName="SHA-512" workbookHashValue="PMpVcyOw3g+rjAGMrZXQ0Yl14tknaEYFZttDeWJ2jtzNZGEU5ueK28aceX7ZF8Na8vshUPFqjABotMPSM+WWGQ==" workbookSaltValue="/QHZpY5aZ1pt580NKnRwF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H85" i="4"/>
  <c r="G85" i="4"/>
  <c r="F85" i="4"/>
  <c r="BB10" i="4"/>
  <c r="AT10" i="4"/>
  <c r="AL10" i="4"/>
  <c r="W10" i="4"/>
  <c r="P10" i="4"/>
  <c r="B10" i="4"/>
  <c r="BB8" i="4"/>
  <c r="AT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<sst xmlns="http://schemas.openxmlformats.org/spreadsheetml/2006/main" count="228" uniqueCount="114">
  <si>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</si>
  <si>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</si>
  <si>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</si>
  <si>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</si>
  <si>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</si>
  <si>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</si>
  <si>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</si>
  <si>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</si>
  <si>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</si>
  <si>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</si>
  <si>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</si>
  <si>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</si>
  <si>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</si>
  <si>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</si>
  <si>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</si>
  <si>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</si>
  <si>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</si>
  <si>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</si>
  <si>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</si>
  <si>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</si>
  <si>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</si>
  <si>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</si>
  <si>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</si>
  <si>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</si>
  <si>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</si>
  <si>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</si>
  <si>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</si>
  <si>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</si>
  <si>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</si>
  <si>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</si>
  <si>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</si>
  <si>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</si>
  <si>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</si>
  <si>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</si>
  <si>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</si>
  <si>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</si>
  <si>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</si>
  <si>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</si>
  <si>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</si>
  <si>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</si>
  <si>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</si>
  <si>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</si>
  <si>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</si>
  <si>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</si>
  <si>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</si>
  <si>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</si>
  <si>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</si>
  <si>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</si>
  <si>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</si>
  <si>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</si>
  <si>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</si>
  <si>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</si>
  <si>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</si>
  <si>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</si>
  <si>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</si>
  <si>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</si>
  <si>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</si>
  <si>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</si>
  <si>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</si>
  <si>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</si>
  <si>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</si>
  <si>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</si>
  <si>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</si>
  <si>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</si>
  <si>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</si>
  <si>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</si>
  <si>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</si>
  <si>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</si>
  <si>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</si>
  <si>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</si>
  <si>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</si>
  <si>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</si>
  <si>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</si>
  <si>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</si>
  <si>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</si>
  <si>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</si>
  <si>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</si>
  <si>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</si>
  <si>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</si>
  <si>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</si>
  <si>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</si>
  <si>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</si>
  <si>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</si>
  <si>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</si>
  <si>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</si>
  <si>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</si>
  <si>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</si>
  <si>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</si>
  <si>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</si>
  <si>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</si>
  <si>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</si>
  <si>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</si>
  <si>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</si>
  <si>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</si>
  <si>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</si>
  <si>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</si>
  <si>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</si>
  <si>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</si>
  <si>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</si>
  <si>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</si>
  <si>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</si>
  <si>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</si>
  <si>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</si>
  <si>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</si>
  <si>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</si>
  <si>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</si>
  <si>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</si>
  <si>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</si>
  <si>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</si>
  <si>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</si>
  <si>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</si>
  <si>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① 前年度は修繕費・委託料の増加による費用過多により100%を下回る状況となったが、委託料および修繕料が前年と比較し減少したため100％台に持ち直した。老朽化した施設の更新や使用料見直しに取り組む時期に来ている。
② 欠損金は発生しなかったが、今後も発生させないための経営努力をしていく必要がある。
③ 前年と比較し数値は改善されたが、今後は施設の更新に伴い悪化すると予想される。支払能力を高めるための経営努力が必要である。
④ 残高対給水収益比率は類似団体と比較して低く抑えられてはいるが、今後、多額の費用を要する浄水施設の更新に企業債を活用予定であり、悪化傾向となる見込みとなるため、適切な起債計画・運営が必要である。
⑤ 水道基本料金減免を実施したため給水収益が減少し、数値が悪化した。昨年と比較し漏水が頻発しており、修繕費についても増加が予想される。100％以上維持するための経営努力が必要である。
⑥ 類似団体の平均値よりかなり低い水準であるが、前年度とほぼ横ばいである。老朽化した管路の更新により有収率の向上を図る必要がある。
⑦ 施設利用率は３０％代後半で推移しており、類似団体の平均値より低い状況である。施設更新の際は給水人口に応じた規模で検討する必要がある。
⑧ 昨年より数値が悪化した。管路施設老朽化に起因する漏水により昨年度から悪化傾向にあり、改善のきざしが見られない状況である。経年劣化した管路の更新が急務である。
</t>
    <phoneticPr fontId="4"/>
  </si>
  <si>
    <t xml:space="preserve">① 60％台であり、類似団体の平均値より高くなっている。施設の老朽化の進行、それに伴い浄水場の新設を控えているため、今後も高くなることが予想される。
② 20％台後半と高く、類似団体の平均値と比較しても耐用年数を超えている管路の割合が高い状況が続いていることから、計画的な管路の更新が必要である。
③ 類似団体の平均値と比較しても低く、管路更新が大幅に遅れている状況であるが、昨年度に比べ微増となった。更新に必要な財源の確保や経営に与える影響を踏まえた分析を行い、投資計画を見直す必要がある。
</t>
    <phoneticPr fontId="4"/>
  </si>
  <si>
    <t>今年度は水道料金減免により給水収益が減少したことにより、料金回収率が大幅に減少した。また、老朽化した浄水施設の更新も急務であり、経営改善の実施が不可避となっている。今後は使用料の改定を踏まえた経営戦略の見直しを早急に行い、計画的な施設更新により安心・安全な水道水を継続的に供給できる体制を確保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</si>
</sst>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0.06</c:v>
                </c:pt>
                <c:pt idx="1">
                  <c:v>0.13</c:v>
                </c:pt>
                <c:pt idx="2">
                  <c:v>0.06</c:v>
                </c:pt>
                <c:pt idx="3">
                  <c:v>0.16</c:v>
                </c:pt>
                <c:pt idx="4">
                  <c:v>0.28999999999999998</c:v>
                </c:pt>
              </c:numCache>
            </c:numRef>
          </c:val>
          <c:extLst>
            <c:ext xmlns:c16="http://schemas.microsoft.com/office/drawing/2014/chart" uri="{C3380CC4-5D6E-409C-BE32-E72D297353CC}">
              <c16:uniqueId val="{00000000-1922-449B-8B97-B81B0EE6C72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1922-449B-8B97-B81B0EE6C72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37.590000000000003</c:v>
                </c:pt>
                <c:pt idx="1">
                  <c:v>37.4</c:v>
                </c:pt>
                <c:pt idx="2">
                  <c:v>36.369999999999997</c:v>
                </c:pt>
                <c:pt idx="3">
                  <c:v>37.32</c:v>
                </c:pt>
                <c:pt idx="4">
                  <c:v>37.56</c:v>
                </c:pt>
              </c:numCache>
            </c:numRef>
          </c:val>
          <c:extLst>
            <c:ext xmlns:c16="http://schemas.microsoft.com/office/drawing/2014/chart" uri="{C3380CC4-5D6E-409C-BE32-E72D297353CC}">
              <c16:uniqueId val="{00000000-002D-41AD-97CD-1F224FE1247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002D-41AD-97CD-1F224FE1247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82.34</c:v>
                </c:pt>
                <c:pt idx="1">
                  <c:v>80.73</c:v>
                </c:pt>
                <c:pt idx="2">
                  <c:v>82.57</c:v>
                </c:pt>
                <c:pt idx="3">
                  <c:v>78.37</c:v>
                </c:pt>
                <c:pt idx="4">
                  <c:v>76.400000000000006</c:v>
                </c:pt>
              </c:numCache>
            </c:numRef>
          </c:val>
          <c:extLst>
            <c:ext xmlns:c16="http://schemas.microsoft.com/office/drawing/2014/chart" uri="{C3380CC4-5D6E-409C-BE32-E72D297353CC}">
              <c16:uniqueId val="{00000000-1971-4348-8EA3-6DD15A17556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1971-4348-8EA3-6DD15A17556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115.86</c:v>
                </c:pt>
                <c:pt idx="1">
                  <c:v>112.07</c:v>
                </c:pt>
                <c:pt idx="2">
                  <c:v>111.91</c:v>
                </c:pt>
                <c:pt idx="3">
                  <c:v>99.62</c:v>
                </c:pt>
                <c:pt idx="4">
                  <c:v>101.35</c:v>
                </c:pt>
              </c:numCache>
            </c:numRef>
          </c:val>
          <c:extLst>
            <c:ext xmlns:c16="http://schemas.microsoft.com/office/drawing/2014/chart" uri="{C3380CC4-5D6E-409C-BE32-E72D297353CC}">
              <c16:uniqueId val="{00000000-817C-4850-9E7C-CF2EE55C42D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817C-4850-9E7C-CF2EE55C42D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61.44</c:v>
                </c:pt>
                <c:pt idx="1">
                  <c:v>62.12</c:v>
                </c:pt>
                <c:pt idx="2">
                  <c:v>62.77</c:v>
                </c:pt>
                <c:pt idx="3">
                  <c:v>64.22</c:v>
                </c:pt>
                <c:pt idx="4">
                  <c:v>64.59</c:v>
                </c:pt>
              </c:numCache>
            </c:numRef>
          </c:val>
          <c:extLst>
            <c:ext xmlns:c16="http://schemas.microsoft.com/office/drawing/2014/chart" uri="{C3380CC4-5D6E-409C-BE32-E72D297353CC}">
              <c16:uniqueId val="{00000000-62A5-4BB4-8597-5A09EA47539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62A5-4BB4-8597-5A09EA47539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22.9</c:v>
                </c:pt>
                <c:pt idx="1">
                  <c:v>24.1</c:v>
                </c:pt>
                <c:pt idx="2">
                  <c:v>25.16</c:v>
                </c:pt>
                <c:pt idx="3">
                  <c:v>26.81</c:v>
                </c:pt>
                <c:pt idx="4">
                  <c:v>28.39</c:v>
                </c:pt>
              </c:numCache>
            </c:numRef>
          </c:val>
          <c:extLst>
            <c:ext xmlns:c16="http://schemas.microsoft.com/office/drawing/2014/chart" uri="{C3380CC4-5D6E-409C-BE32-E72D297353CC}">
              <c16:uniqueId val="{00000000-8CD7-49B2-881E-5B6F342496B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8CD7-49B2-881E-5B6F342496B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formatCode="#,##0.00;&quot;△&quot;#,##0.00;&quot;-&quot;">
                  <c:v>0.4</c:v>
                </c:pt>
                <c:pt idx="4">
                  <c:v>0</c:v>
                </c:pt>
              </c:numCache>
            </c:numRef>
          </c:val>
          <c:extLst>
            <c:ext xmlns:c16="http://schemas.microsoft.com/office/drawing/2014/chart" uri="{C3380CC4-5D6E-409C-BE32-E72D297353CC}">
              <c16:uniqueId val="{00000000-757D-4856-973D-1301615669C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757D-4856-973D-1301615669C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1047.02</c:v>
                </c:pt>
                <c:pt idx="1">
                  <c:v>1097.48</c:v>
                </c:pt>
                <c:pt idx="2">
                  <c:v>1013.62</c:v>
                </c:pt>
                <c:pt idx="3">
                  <c:v>743.67</c:v>
                </c:pt>
                <c:pt idx="4">
                  <c:v>883.74</c:v>
                </c:pt>
              </c:numCache>
            </c:numRef>
          </c:val>
          <c:extLst>
            <c:ext xmlns:c16="http://schemas.microsoft.com/office/drawing/2014/chart" uri="{C3380CC4-5D6E-409C-BE32-E72D297353CC}">
              <c16:uniqueId val="{00000000-951F-4F9A-871B-D69C4C2751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951F-4F9A-871B-D69C4C2751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141.72</c:v>
                </c:pt>
                <c:pt idx="1">
                  <c:v>150.97</c:v>
                </c:pt>
                <c:pt idx="2">
                  <c:v>144.62</c:v>
                </c:pt>
                <c:pt idx="3">
                  <c:v>142.4</c:v>
                </c:pt>
                <c:pt idx="4">
                  <c:v>145.86000000000001</c:v>
                </c:pt>
              </c:numCache>
            </c:numRef>
          </c:val>
          <c:extLst>
            <c:ext xmlns:c16="http://schemas.microsoft.com/office/drawing/2014/chart" uri="{C3380CC4-5D6E-409C-BE32-E72D297353CC}">
              <c16:uniqueId val="{00000000-3EB3-450B-B3CA-3017E5110E9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3EB3-450B-B3CA-3017E5110E9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110.78</c:v>
                </c:pt>
                <c:pt idx="1">
                  <c:v>105.89</c:v>
                </c:pt>
                <c:pt idx="2">
                  <c:v>107.95</c:v>
                </c:pt>
                <c:pt idx="3">
                  <c:v>95.7</c:v>
                </c:pt>
                <c:pt idx="4">
                  <c:v>90.46</c:v>
                </c:pt>
              </c:numCache>
            </c:numRef>
          </c:val>
          <c:extLst>
            <c:ext xmlns:c16="http://schemas.microsoft.com/office/drawing/2014/chart" uri="{C3380CC4-5D6E-409C-BE32-E72D297353CC}">
              <c16:uniqueId val="{00000000-7485-4E9C-B261-60E66FF54B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7485-4E9C-B261-60E66FF54B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107.26</c:v>
                </c:pt>
                <c:pt idx="1">
                  <c:v>112.9</c:v>
                </c:pt>
                <c:pt idx="2">
                  <c:v>111.99</c:v>
                </c:pt>
                <c:pt idx="3">
                  <c:v>126.26</c:v>
                </c:pt>
                <c:pt idx="4">
                  <c:v>126.23</c:v>
                </c:pt>
              </c:numCache>
            </c:numRef>
          </c:val>
          <c:extLst>
            <c:ext xmlns:c16="http://schemas.microsoft.com/office/drawing/2014/chart" uri="{C3380CC4-5D6E-409C-BE32-E72D297353CC}">
              <c16:uniqueId val="{00000000-87C7-49C6-A3B4-305C0FDFEDC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87C7-49C6-A3B4-305C0FDFEDC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群馬県　沼田市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45305</v>
      </c>
      <c r="AM8" s="66"/>
      <c r="AN8" s="66"/>
      <c r="AO8" s="66"/>
      <c r="AP8" s="66"/>
      <c r="AQ8" s="66"/>
      <c r="AR8" s="66"/>
      <c r="AS8" s="66"/>
      <c r="AT8" s="37">
        <f>データ!$S$6</f>
        <v>443.46</v>
      </c>
      <c r="AU8" s="38"/>
      <c r="AV8" s="38"/>
      <c r="AW8" s="38"/>
      <c r="AX8" s="38"/>
      <c r="AY8" s="38"/>
      <c r="AZ8" s="38"/>
      <c r="BA8" s="38"/>
      <c r="BB8" s="55">
        <f>データ!$T$6</f>
        <v>102.16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85.36</v>
      </c>
      <c r="J10" s="38"/>
      <c r="K10" s="38"/>
      <c r="L10" s="38"/>
      <c r="M10" s="38"/>
      <c r="N10" s="38"/>
      <c r="O10" s="65"/>
      <c r="P10" s="55">
        <f>データ!$P$6</f>
        <v>51.84</v>
      </c>
      <c r="Q10" s="55"/>
      <c r="R10" s="55"/>
      <c r="S10" s="55"/>
      <c r="T10" s="55"/>
      <c r="U10" s="55"/>
      <c r="V10" s="55"/>
      <c r="W10" s="66">
        <f>データ!$Q$6</f>
        <v>2510</v>
      </c>
      <c r="X10" s="66"/>
      <c r="Y10" s="66"/>
      <c r="Z10" s="66"/>
      <c r="AA10" s="66"/>
      <c r="AB10" s="66"/>
      <c r="AC10" s="66"/>
      <c r="AD10" s="2"/>
      <c r="AE10" s="2"/>
      <c r="AF10" s="2"/>
      <c r="AG10" s="2"/>
      <c r="AH10" s="2"/>
      <c r="AI10" s="2"/>
      <c r="AJ10" s="2"/>
      <c r="AK10" s="2"/>
      <c r="AL10" s="66">
        <f>データ!$U$6</f>
        <v>23288</v>
      </c>
      <c r="AM10" s="66"/>
      <c r="AN10" s="66"/>
      <c r="AO10" s="66"/>
      <c r="AP10" s="66"/>
      <c r="AQ10" s="66"/>
      <c r="AR10" s="66"/>
      <c r="AS10" s="66"/>
      <c r="AT10" s="37">
        <f>データ!$V$6</f>
        <v>9.85</v>
      </c>
      <c r="AU10" s="38"/>
      <c r="AV10" s="38"/>
      <c r="AW10" s="38"/>
      <c r="AX10" s="38"/>
      <c r="AY10" s="38"/>
      <c r="AZ10" s="38"/>
      <c r="BA10" s="38"/>
      <c r="BB10" s="55">
        <f>データ!$W$6</f>
        <v>2364.2600000000002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111</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BE9zSkN/uMIYNorFF/mr9SunU3XctP18hHwM/9dRW/Z57NfVudispoUzhH3V3tQ77ODTg827lc/tJo63jVd5/Q==" saltValue="ot/cLyG5vXp4aySzYirs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102067</v>
      </c>
      <c r="D6" s="20">
        <f t="shared" si="3"/>
        <v>46</v>
      </c>
      <c r="E6" s="20">
        <f t="shared" si="3"/>
        <v>1</v>
      </c>
      <c r="F6" s="20">
        <f t="shared" si="3"/>
        <v>0</v>
      </c>
      <c r="G6" s="20">
        <f t="shared" si="3"/>
        <v>1</v>
      </c>
      <c r="H6" s="20" t="str">
        <f t="shared" si="3"/>
        <v>群馬県　沼田市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85.36</v>
      </c>
      <c r="P6" s="21">
        <f t="shared" si="3"/>
        <v>51.84</v>
      </c>
      <c r="Q6" s="21">
        <f t="shared" si="3"/>
        <v>2510</v>
      </c>
      <c r="R6" s="21">
        <f t="shared" si="3"/>
        <v>45305</v>
      </c>
      <c r="S6" s="21">
        <f t="shared" si="3"/>
        <v>443.46</v>
      </c>
      <c r="T6" s="21">
        <f t="shared" si="3"/>
        <v>102.16</v>
      </c>
      <c r="U6" s="21">
        <f t="shared" si="3"/>
        <v>23288</v>
      </c>
      <c r="V6" s="21">
        <f t="shared" si="3"/>
        <v>9.85</v>
      </c>
      <c r="W6" s="21">
        <f t="shared" si="3"/>
        <v>2364.2600000000002</v>
      </c>
      <c r="X6" s="22">
        <f>IF(X7="",NA(),X7)</f>
        <v>115.86</v>
      </c>
      <c r="Y6" s="22">
        <f t="shared" ref="Y6:AG6" si="4">IF(Y7="",NA(),Y7)</f>
        <v>112.07</v>
      </c>
      <c r="Z6" s="22">
        <f t="shared" si="4"/>
        <v>111.91</v>
      </c>
      <c r="AA6" s="22">
        <f t="shared" si="4"/>
        <v>99.62</v>
      </c>
      <c r="AB6" s="22">
        <f t="shared" si="4"/>
        <v>101.35</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2">
        <f t="shared" si="5"/>
        <v>0.4</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1047.02</v>
      </c>
      <c r="AU6" s="22">
        <f t="shared" ref="AU6:BC6" si="6">IF(AU7="",NA(),AU7)</f>
        <v>1097.48</v>
      </c>
      <c r="AV6" s="22">
        <f t="shared" si="6"/>
        <v>1013.62</v>
      </c>
      <c r="AW6" s="22">
        <f t="shared" si="6"/>
        <v>743.67</v>
      </c>
      <c r="AX6" s="22">
        <f t="shared" si="6"/>
        <v>883.74</v>
      </c>
      <c r="AY6" s="22">
        <f t="shared" si="6"/>
        <v>369.69</v>
      </c>
      <c r="AZ6" s="22">
        <f t="shared" si="6"/>
        <v>379.08</v>
      </c>
      <c r="BA6" s="22">
        <f t="shared" si="6"/>
        <v>367.55</v>
      </c>
      <c r="BB6" s="22">
        <f t="shared" si="6"/>
        <v>378.56</v>
      </c>
      <c r="BC6" s="22">
        <f t="shared" si="6"/>
        <v>364.46</v>
      </c>
      <c r="BD6" s="21" t="str">
        <f>IF(BD7="","",IF(BD7="-","【-】","【"&amp;SUBSTITUTE(TEXT(BD7,"#,##0.00"),"-","△")&amp;"】"))</f>
        <v>【252.29】</v>
      </c>
      <c r="BE6" s="22">
        <f>IF(BE7="",NA(),BE7)</f>
        <v>141.72</v>
      </c>
      <c r="BF6" s="22">
        <f t="shared" ref="BF6:BN6" si="7">IF(BF7="",NA(),BF7)</f>
        <v>150.97</v>
      </c>
      <c r="BG6" s="22">
        <f t="shared" si="7"/>
        <v>144.62</v>
      </c>
      <c r="BH6" s="22">
        <f t="shared" si="7"/>
        <v>142.4</v>
      </c>
      <c r="BI6" s="22">
        <f t="shared" si="7"/>
        <v>145.86000000000001</v>
      </c>
      <c r="BJ6" s="22">
        <f t="shared" si="7"/>
        <v>402.99</v>
      </c>
      <c r="BK6" s="22">
        <f t="shared" si="7"/>
        <v>398.98</v>
      </c>
      <c r="BL6" s="22">
        <f t="shared" si="7"/>
        <v>418.68</v>
      </c>
      <c r="BM6" s="22">
        <f t="shared" si="7"/>
        <v>395.68</v>
      </c>
      <c r="BN6" s="22">
        <f t="shared" si="7"/>
        <v>403.72</v>
      </c>
      <c r="BO6" s="21" t="str">
        <f>IF(BO7="","",IF(BO7="-","【-】","【"&amp;SUBSTITUTE(TEXT(BO7,"#,##0.00"),"-","△")&amp;"】"))</f>
        <v>【268.07】</v>
      </c>
      <c r="BP6" s="22">
        <f>IF(BP7="",NA(),BP7)</f>
        <v>110.78</v>
      </c>
      <c r="BQ6" s="22">
        <f t="shared" ref="BQ6:BY6" si="8">IF(BQ7="",NA(),BQ7)</f>
        <v>105.89</v>
      </c>
      <c r="BR6" s="22">
        <f t="shared" si="8"/>
        <v>107.95</v>
      </c>
      <c r="BS6" s="22">
        <f t="shared" si="8"/>
        <v>95.7</v>
      </c>
      <c r="BT6" s="22">
        <f t="shared" si="8"/>
        <v>90.46</v>
      </c>
      <c r="BU6" s="22">
        <f t="shared" si="8"/>
        <v>98.66</v>
      </c>
      <c r="BV6" s="22">
        <f t="shared" si="8"/>
        <v>98.64</v>
      </c>
      <c r="BW6" s="22">
        <f t="shared" si="8"/>
        <v>94.78</v>
      </c>
      <c r="BX6" s="22">
        <f t="shared" si="8"/>
        <v>97.59</v>
      </c>
      <c r="BY6" s="22">
        <f t="shared" si="8"/>
        <v>92.17</v>
      </c>
      <c r="BZ6" s="21" t="str">
        <f>IF(BZ7="","",IF(BZ7="-","【-】","【"&amp;SUBSTITUTE(TEXT(BZ7,"#,##0.00"),"-","△")&amp;"】"))</f>
        <v>【97.47】</v>
      </c>
      <c r="CA6" s="22">
        <f>IF(CA7="",NA(),CA7)</f>
        <v>107.26</v>
      </c>
      <c r="CB6" s="22">
        <f t="shared" ref="CB6:CJ6" si="9">IF(CB7="",NA(),CB7)</f>
        <v>112.9</v>
      </c>
      <c r="CC6" s="22">
        <f t="shared" si="9"/>
        <v>111.99</v>
      </c>
      <c r="CD6" s="22">
        <f t="shared" si="9"/>
        <v>126.26</v>
      </c>
      <c r="CE6" s="22">
        <f t="shared" si="9"/>
        <v>126.23</v>
      </c>
      <c r="CF6" s="22">
        <f t="shared" si="9"/>
        <v>178.59</v>
      </c>
      <c r="CG6" s="22">
        <f t="shared" si="9"/>
        <v>178.92</v>
      </c>
      <c r="CH6" s="22">
        <f t="shared" si="9"/>
        <v>181.3</v>
      </c>
      <c r="CI6" s="22">
        <f t="shared" si="9"/>
        <v>181.71</v>
      </c>
      <c r="CJ6" s="22">
        <f t="shared" si="9"/>
        <v>188.51</v>
      </c>
      <c r="CK6" s="21" t="str">
        <f>IF(CK7="","",IF(CK7="-","【-】","【"&amp;SUBSTITUTE(TEXT(CK7,"#,##0.00"),"-","△")&amp;"】"))</f>
        <v>【174.75】</v>
      </c>
      <c r="CL6" s="22">
        <f>IF(CL7="",NA(),CL7)</f>
        <v>37.590000000000003</v>
      </c>
      <c r="CM6" s="22">
        <f t="shared" ref="CM6:CU6" si="10">IF(CM7="",NA(),CM7)</f>
        <v>37.4</v>
      </c>
      <c r="CN6" s="22">
        <f t="shared" si="10"/>
        <v>36.369999999999997</v>
      </c>
      <c r="CO6" s="22">
        <f t="shared" si="10"/>
        <v>37.32</v>
      </c>
      <c r="CP6" s="22">
        <f t="shared" si="10"/>
        <v>37.56</v>
      </c>
      <c r="CQ6" s="22">
        <f t="shared" si="10"/>
        <v>55.03</v>
      </c>
      <c r="CR6" s="22">
        <f t="shared" si="10"/>
        <v>55.14</v>
      </c>
      <c r="CS6" s="22">
        <f t="shared" si="10"/>
        <v>55.89</v>
      </c>
      <c r="CT6" s="22">
        <f t="shared" si="10"/>
        <v>55.72</v>
      </c>
      <c r="CU6" s="22">
        <f t="shared" si="10"/>
        <v>55.31</v>
      </c>
      <c r="CV6" s="21" t="str">
        <f>IF(CV7="","",IF(CV7="-","【-】","【"&amp;SUBSTITUTE(TEXT(CV7,"#,##0.00"),"-","△")&amp;"】"))</f>
        <v>【59.97】</v>
      </c>
      <c r="CW6" s="22">
        <f>IF(CW7="",NA(),CW7)</f>
        <v>82.34</v>
      </c>
      <c r="CX6" s="22">
        <f t="shared" ref="CX6:DF6" si="11">IF(CX7="",NA(),CX7)</f>
        <v>80.73</v>
      </c>
      <c r="CY6" s="22">
        <f t="shared" si="11"/>
        <v>82.57</v>
      </c>
      <c r="CZ6" s="22">
        <f t="shared" si="11"/>
        <v>78.37</v>
      </c>
      <c r="DA6" s="22">
        <f t="shared" si="11"/>
        <v>76.400000000000006</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61.44</v>
      </c>
      <c r="DI6" s="22">
        <f t="shared" ref="DI6:DQ6" si="12">IF(DI7="",NA(),DI7)</f>
        <v>62.12</v>
      </c>
      <c r="DJ6" s="22">
        <f t="shared" si="12"/>
        <v>62.77</v>
      </c>
      <c r="DK6" s="22">
        <f t="shared" si="12"/>
        <v>64.22</v>
      </c>
      <c r="DL6" s="22">
        <f t="shared" si="12"/>
        <v>64.59</v>
      </c>
      <c r="DM6" s="22">
        <f t="shared" si="12"/>
        <v>48.87</v>
      </c>
      <c r="DN6" s="22">
        <f t="shared" si="12"/>
        <v>49.92</v>
      </c>
      <c r="DO6" s="22">
        <f t="shared" si="12"/>
        <v>50.63</v>
      </c>
      <c r="DP6" s="22">
        <f t="shared" si="12"/>
        <v>51.29</v>
      </c>
      <c r="DQ6" s="22">
        <f t="shared" si="12"/>
        <v>52.2</v>
      </c>
      <c r="DR6" s="21" t="str">
        <f>IF(DR7="","",IF(DR7="-","【-】","【"&amp;SUBSTITUTE(TEXT(DR7,"#,##0.00"),"-","△")&amp;"】"))</f>
        <v>【51.51】</v>
      </c>
      <c r="DS6" s="22">
        <f>IF(DS7="",NA(),DS7)</f>
        <v>22.9</v>
      </c>
      <c r="DT6" s="22">
        <f t="shared" ref="DT6:EB6" si="13">IF(DT7="",NA(),DT7)</f>
        <v>24.1</v>
      </c>
      <c r="DU6" s="22">
        <f t="shared" si="13"/>
        <v>25.16</v>
      </c>
      <c r="DV6" s="22">
        <f t="shared" si="13"/>
        <v>26.81</v>
      </c>
      <c r="DW6" s="22">
        <f t="shared" si="13"/>
        <v>28.39</v>
      </c>
      <c r="DX6" s="22">
        <f t="shared" si="13"/>
        <v>14.85</v>
      </c>
      <c r="DY6" s="22">
        <f t="shared" si="13"/>
        <v>16.88</v>
      </c>
      <c r="DZ6" s="22">
        <f t="shared" si="13"/>
        <v>18.28</v>
      </c>
      <c r="EA6" s="22">
        <f t="shared" si="13"/>
        <v>19.61</v>
      </c>
      <c r="EB6" s="22">
        <f t="shared" si="13"/>
        <v>20.73</v>
      </c>
      <c r="EC6" s="21" t="str">
        <f>IF(EC7="","",IF(EC7="-","【-】","【"&amp;SUBSTITUTE(TEXT(EC7,"#,##0.00"),"-","△")&amp;"】"))</f>
        <v>【23.75】</v>
      </c>
      <c r="ED6" s="22">
        <f>IF(ED7="",NA(),ED7)</f>
        <v>0.06</v>
      </c>
      <c r="EE6" s="22">
        <f t="shared" ref="EE6:EM6" si="14">IF(EE7="",NA(),EE7)</f>
        <v>0.13</v>
      </c>
      <c r="EF6" s="22">
        <f t="shared" si="14"/>
        <v>0.06</v>
      </c>
      <c r="EG6" s="22">
        <f t="shared" si="14"/>
        <v>0.16</v>
      </c>
      <c r="EH6" s="22">
        <f t="shared" si="14"/>
        <v>0.28999999999999998</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102067</v>
      </c>
      <c r="D7" s="24">
        <v>46</v>
      </c>
      <c r="E7" s="24">
        <v>1</v>
      </c>
      <c r="F7" s="24">
        <v>0</v>
      </c>
      <c r="G7" s="24">
        <v>1</v>
      </c>
      <c r="H7" s="24" t="s">
        <v>93</v>
      </c>
      <c r="I7" s="24" t="s">
        <v>94</v>
      </c>
      <c r="J7" s="24" t="s">
        <v>95</v>
      </c>
      <c r="K7" s="24" t="s">
        <v>96</v>
      </c>
      <c r="L7" s="24" t="s">
        <v>97</v>
      </c>
      <c r="M7" s="24" t="s">
        <v>98</v>
      </c>
      <c r="N7" s="25" t="s">
        <v>99</v>
      </c>
      <c r="O7" s="25">
        <v>85.36</v>
      </c>
      <c r="P7" s="25">
        <v>51.84</v>
      </c>
      <c r="Q7" s="25">
        <v>2510</v>
      </c>
      <c r="R7" s="25">
        <v>45305</v>
      </c>
      <c r="S7" s="25">
        <v>443.46</v>
      </c>
      <c r="T7" s="25">
        <v>102.16</v>
      </c>
      <c r="U7" s="25">
        <v>23288</v>
      </c>
      <c r="V7" s="25">
        <v>9.85</v>
      </c>
      <c r="W7" s="25">
        <v>2364.2600000000002</v>
      </c>
      <c r="X7" s="25">
        <v>115.86</v>
      </c>
      <c r="Y7" s="25">
        <v>112.07</v>
      </c>
      <c r="Z7" s="25">
        <v>111.91</v>
      </c>
      <c r="AA7" s="25">
        <v>99.62</v>
      </c>
      <c r="AB7" s="25">
        <v>101.35</v>
      </c>
      <c r="AC7" s="25">
        <v>108.87</v>
      </c>
      <c r="AD7" s="25">
        <v>108.61</v>
      </c>
      <c r="AE7" s="25">
        <v>108.35</v>
      </c>
      <c r="AF7" s="25">
        <v>108.84</v>
      </c>
      <c r="AG7" s="25">
        <v>105.92</v>
      </c>
      <c r="AH7" s="25">
        <v>108.7</v>
      </c>
      <c r="AI7" s="25">
        <v>0</v>
      </c>
      <c r="AJ7" s="25">
        <v>0</v>
      </c>
      <c r="AK7" s="25">
        <v>0</v>
      </c>
      <c r="AL7" s="25">
        <v>0.4</v>
      </c>
      <c r="AM7" s="25">
        <v>0</v>
      </c>
      <c r="AN7" s="25">
        <v>3.16</v>
      </c>
      <c r="AO7" s="25">
        <v>3.59</v>
      </c>
      <c r="AP7" s="25">
        <v>3.98</v>
      </c>
      <c r="AQ7" s="25">
        <v>6.02</v>
      </c>
      <c r="AR7" s="25">
        <v>7.78</v>
      </c>
      <c r="AS7" s="25">
        <v>1.34</v>
      </c>
      <c r="AT7" s="25">
        <v>1047.02</v>
      </c>
      <c r="AU7" s="25">
        <v>1097.48</v>
      </c>
      <c r="AV7" s="25">
        <v>1013.62</v>
      </c>
      <c r="AW7" s="25">
        <v>743.67</v>
      </c>
      <c r="AX7" s="25">
        <v>883.74</v>
      </c>
      <c r="AY7" s="25">
        <v>369.69</v>
      </c>
      <c r="AZ7" s="25">
        <v>379.08</v>
      </c>
      <c r="BA7" s="25">
        <v>367.55</v>
      </c>
      <c r="BB7" s="25">
        <v>378.56</v>
      </c>
      <c r="BC7" s="25">
        <v>364.46</v>
      </c>
      <c r="BD7" s="25">
        <v>252.29</v>
      </c>
      <c r="BE7" s="25">
        <v>141.72</v>
      </c>
      <c r="BF7" s="25">
        <v>150.97</v>
      </c>
      <c r="BG7" s="25">
        <v>144.62</v>
      </c>
      <c r="BH7" s="25">
        <v>142.4</v>
      </c>
      <c r="BI7" s="25">
        <v>145.86000000000001</v>
      </c>
      <c r="BJ7" s="25">
        <v>402.99</v>
      </c>
      <c r="BK7" s="25">
        <v>398.98</v>
      </c>
      <c r="BL7" s="25">
        <v>418.68</v>
      </c>
      <c r="BM7" s="25">
        <v>395.68</v>
      </c>
      <c r="BN7" s="25">
        <v>403.72</v>
      </c>
      <c r="BO7" s="25">
        <v>268.07</v>
      </c>
      <c r="BP7" s="25">
        <v>110.78</v>
      </c>
      <c r="BQ7" s="25">
        <v>105.89</v>
      </c>
      <c r="BR7" s="25">
        <v>107.95</v>
      </c>
      <c r="BS7" s="25">
        <v>95.7</v>
      </c>
      <c r="BT7" s="25">
        <v>90.46</v>
      </c>
      <c r="BU7" s="25">
        <v>98.66</v>
      </c>
      <c r="BV7" s="25">
        <v>98.64</v>
      </c>
      <c r="BW7" s="25">
        <v>94.78</v>
      </c>
      <c r="BX7" s="25">
        <v>97.59</v>
      </c>
      <c r="BY7" s="25">
        <v>92.17</v>
      </c>
      <c r="BZ7" s="25">
        <v>97.47</v>
      </c>
      <c r="CA7" s="25">
        <v>107.26</v>
      </c>
      <c r="CB7" s="25">
        <v>112.9</v>
      </c>
      <c r="CC7" s="25">
        <v>111.99</v>
      </c>
      <c r="CD7" s="25">
        <v>126.26</v>
      </c>
      <c r="CE7" s="25">
        <v>126.23</v>
      </c>
      <c r="CF7" s="25">
        <v>178.59</v>
      </c>
      <c r="CG7" s="25">
        <v>178.92</v>
      </c>
      <c r="CH7" s="25">
        <v>181.3</v>
      </c>
      <c r="CI7" s="25">
        <v>181.71</v>
      </c>
      <c r="CJ7" s="25">
        <v>188.51</v>
      </c>
      <c r="CK7" s="25">
        <v>174.75</v>
      </c>
      <c r="CL7" s="25">
        <v>37.590000000000003</v>
      </c>
      <c r="CM7" s="25">
        <v>37.4</v>
      </c>
      <c r="CN7" s="25">
        <v>36.369999999999997</v>
      </c>
      <c r="CO7" s="25">
        <v>37.32</v>
      </c>
      <c r="CP7" s="25">
        <v>37.56</v>
      </c>
      <c r="CQ7" s="25">
        <v>55.03</v>
      </c>
      <c r="CR7" s="25">
        <v>55.14</v>
      </c>
      <c r="CS7" s="25">
        <v>55.89</v>
      </c>
      <c r="CT7" s="25">
        <v>55.72</v>
      </c>
      <c r="CU7" s="25">
        <v>55.31</v>
      </c>
      <c r="CV7" s="25">
        <v>59.97</v>
      </c>
      <c r="CW7" s="25">
        <v>82.34</v>
      </c>
      <c r="CX7" s="25">
        <v>80.73</v>
      </c>
      <c r="CY7" s="25">
        <v>82.57</v>
      </c>
      <c r="CZ7" s="25">
        <v>78.37</v>
      </c>
      <c r="DA7" s="25">
        <v>76.400000000000006</v>
      </c>
      <c r="DB7" s="25">
        <v>81.900000000000006</v>
      </c>
      <c r="DC7" s="25">
        <v>81.39</v>
      </c>
      <c r="DD7" s="25">
        <v>81.27</v>
      </c>
      <c r="DE7" s="25">
        <v>81.260000000000005</v>
      </c>
      <c r="DF7" s="25">
        <v>80.36</v>
      </c>
      <c r="DG7" s="25">
        <v>89.76</v>
      </c>
      <c r="DH7" s="25">
        <v>61.44</v>
      </c>
      <c r="DI7" s="25">
        <v>62.12</v>
      </c>
      <c r="DJ7" s="25">
        <v>62.77</v>
      </c>
      <c r="DK7" s="25">
        <v>64.22</v>
      </c>
      <c r="DL7" s="25">
        <v>64.59</v>
      </c>
      <c r="DM7" s="25">
        <v>48.87</v>
      </c>
      <c r="DN7" s="25">
        <v>49.92</v>
      </c>
      <c r="DO7" s="25">
        <v>50.63</v>
      </c>
      <c r="DP7" s="25">
        <v>51.29</v>
      </c>
      <c r="DQ7" s="25">
        <v>52.2</v>
      </c>
      <c r="DR7" s="25">
        <v>51.51</v>
      </c>
      <c r="DS7" s="25">
        <v>22.9</v>
      </c>
      <c r="DT7" s="25">
        <v>24.1</v>
      </c>
      <c r="DU7" s="25">
        <v>25.16</v>
      </c>
      <c r="DV7" s="25">
        <v>26.81</v>
      </c>
      <c r="DW7" s="25">
        <v>28.39</v>
      </c>
      <c r="DX7" s="25">
        <v>14.85</v>
      </c>
      <c r="DY7" s="25">
        <v>16.88</v>
      </c>
      <c r="DZ7" s="25">
        <v>18.28</v>
      </c>
      <c r="EA7" s="25">
        <v>19.61</v>
      </c>
      <c r="EB7" s="25">
        <v>20.73</v>
      </c>
      <c r="EC7" s="25">
        <v>23.75</v>
      </c>
      <c r="ED7" s="25">
        <v>0.06</v>
      </c>
      <c r="EE7" s="25">
        <v>0.13</v>
      </c>
      <c r="EF7" s="25">
        <v>0.06</v>
      </c>
      <c r="EG7" s="25">
        <v>0.16</v>
      </c>
      <c r="EH7" s="25">
        <v>0.28999999999999998</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2024-01-25T02:08:47Z</cp:lastPrinted>
  <dcterms:created xsi:type="dcterms:W3CDTF">2023-12-05T00:50:43Z</dcterms:created>
  <dcterms:modified xsi:type="dcterms:W3CDTF">2024-01-25T02:08:48Z</dcterms:modified>
  <cp:category/>
</cp:coreProperties>
</file>