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2_経理係\30_留意事項（経営戦略、経営比較分析表）\経営比較分析表\R05(R04年度分）\02_回答\"/>
    </mc:Choice>
  </mc:AlternateContent>
  <workbookProtection workbookAlgorithmName="SHA-512" workbookHashValue="yQLNAMlhMILmzhTgWgmvedRExuTa1/lqmnDSqT1B1fwhifsmWBNil8p8iA9OgK2tI/1CSdEIlwtFkOTtpYyVVA==" workbookSaltValue="4RUdEJzpJuG6qmVvbwsC6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<sst xmlns="http://schemas.openxmlformats.org/spreadsheetml/2006/main" count="228" uniqueCount="114">
  <si>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</si>
  <si>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</si>
  <si>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</si>
  <si>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</si>
  <si>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</si>
  <si>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</si>
  <si>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</si>
  <si>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</si>
  <si>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</si>
  <si>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</si>
  <si>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</si>
  <si>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</si>
  <si>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</si>
  <si>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</si>
  <si>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</si>
  <si>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</si>
  <si>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</si>
  <si>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</si>
  <si>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</si>
  <si>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</si>
  <si>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</si>
  <si>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</si>
  <si>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</si>
  <si>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</si>
  <si>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</si>
  <si>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</si>
  <si>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</si>
  <si>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</si>
  <si>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</si>
  <si>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</si>
  <si>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</si>
  <si>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</si>
  <si>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</si>
  <si>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</si>
  <si>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</si>
  <si>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</si>
  <si>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</si>
  <si>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</si>
  <si>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</si>
  <si>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</si>
  <si>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</si>
  <si>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</si>
  <si>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</si>
  <si>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</si>
  <si>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</si>
  <si>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</si>
  <si>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</si>
  <si>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</si>
  <si>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</si>
  <si>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</si>
  <si>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</si>
  <si>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</si>
  <si>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</si>
  <si>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</si>
  <si>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</si>
  <si>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</si>
  <si>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</si>
  <si>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</si>
  <si>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</si>
  <si>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</si>
  <si>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</si>
  <si>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</si>
  <si>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</si>
  <si>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</si>
  <si>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</si>
  <si>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</si>
  <si>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</si>
  <si>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</si>
  <si>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</si>
  <si>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</si>
  <si>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</si>
  <si>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</si>
  <si>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</si>
  <si>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</si>
  <si>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</si>
  <si>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</si>
  <si>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</si>
  <si>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</si>
  <si>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</si>
  <si>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</si>
  <si>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</si>
  <si>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</si>
  <si>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</si>
  <si>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</si>
  <si>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</si>
  <si>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</si>
  <si>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</si>
  <si>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</si>
  <si>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</si>
  <si>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</si>
  <si>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</si>
  <si>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</si>
  <si>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</si>
  <si>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</si>
  <si>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</si>
  <si>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</si>
  <si>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</si>
  <si>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</si>
  <si>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</si>
  <si>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</si>
  <si>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</si>
  <si>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</si>
  <si>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</si>
  <si>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</si>
  <si>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</si>
  <si>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</si>
  <si>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</si>
  <si>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</si>
  <si>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</si>
  <si>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</si>
  <si>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</si>
  <si>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(1)各指標と現状の分析
　①有形固定資産減価償却率及び②管路経年化率は、類似団体平均値と同様に増加傾向にあり、施設の老朽化が進んでいる。施設等の更新等により老朽化の進行速度は、類似団体平均よりも緩やかである。
　③管路更新率は、前年より上昇し改善傾向にあり、類似団体平均値を上回っている状況にある。有形固定資産減価償却率及び管路経年化率の状況からも、管路等の老朽化施設の更新による建設投資の増加が見込まれている。
(2)課題に対する今後の取組等
　老朽化が進んでおり、効率的な施設更新を実施し、災害に強いライフラインの構築を着実に進めていく必要がある。今後も管路の耐震化や老朽化した浄水施設の改良・改修を計画的に実施する。</t>
    <rPh sb="89" eb="91">
      <t>ルイジ</t>
    </rPh>
    <rPh sb="91" eb="93">
      <t>ダンタイ</t>
    </rPh>
    <rPh sb="93" eb="95">
      <t>ヘイキン</t>
    </rPh>
    <rPh sb="98" eb="99">
      <t>ユル</t>
    </rPh>
    <phoneticPr fontId="4"/>
  </si>
  <si>
    <t>(1)各指標と現状の分析
　管路更新率は伸びてきているが、増加する経年化管路とその更新に伴う建設投資の増加が主な課題である。　　　　　　　　　　
(2)課題に対する今後の取組等
　営業収入の大半を占める水道料金収入は、令和2年4月に水道料金を改定し、減少傾向にあった給水収益が増加したものの、節水機器の普及などから水需要の増加を見込むことが難しい状況にある。令和6年4月に水道料金が改定となるので、今後の経営状況を注視していく。
　また、伊勢崎市水道事業経営戦略（伊勢崎市水道事業ビジョン）からも、老朽化した施設等の更新や耐震化が必要であることから、経費節減と経営の効率化による経営基盤の強化をより一層図っていく。</t>
    <rPh sb="179" eb="181">
      <t>レ</t>
    </rPh>
    <rPh sb="182" eb="183">
      <t>ネン</t>
    </rPh>
    <rPh sb="184" eb="185">
      <t>ガツ</t>
    </rPh>
    <rPh sb="186" eb="188">
      <t>スイドウ</t>
    </rPh>
    <rPh sb="188" eb="190">
      <t>リョウキン</t>
    </rPh>
    <rPh sb="191" eb="193">
      <t>カイテイ</t>
    </rPh>
    <rPh sb="199" eb="201">
      <t>コンゴ</t>
    </rPh>
    <rPh sb="202" eb="204">
      <t>ケイエイ</t>
    </rPh>
    <rPh sb="204" eb="206">
      <t>ジョウキョウ</t>
    </rPh>
    <rPh sb="207" eb="209">
      <t>チュウシ</t>
    </rPh>
    <phoneticPr fontId="4"/>
  </si>
  <si>
    <t>(1)各指標と現状の分析
　①⑤経常収支比率及び料金回収率は、令和2年4月に水道料金を改定したことで給水収益が増加した。類似団体平均値とほぼ同水準であり良好である。
　③流動比率は、電気料高騰・管路更新等の支出増加により現金が減少したことで昨年度より減少している。
　④企業債残高対給水収益比率は、類似団体平均値より高いものの、企業債残高の減少により減少している。
　⑥給水原価は、費用が減少したものの有収水量も減少したことにより減少している。
　⑦施設利用率は、ほぼ横ばいではあるが、類似団体平均値より高く推移しており効率的な施設利用状況にあるといえる。
　⑧有収率は、有収水量の減少により減少し類似団体平均値を下回っており、今後も管路の漏水調査を行うことで早期発見に努め、不明水の減少を図っていく必要がある。
(2)課題に対する今後の取組等
　老朽化した施設等の更新や耐震化を進めていく必要がある中、物価高騰等による建設投資の増加が見込まれるが、将来世代に過度な負担がないよう現状の企業債残高の規模を維持し、世代間の公平性を保つよう事業を進めていく。</t>
    <rPh sb="91" eb="93">
      <t>デンキ</t>
    </rPh>
    <rPh sb="93" eb="94">
      <t>リョウ</t>
    </rPh>
    <rPh sb="94" eb="96">
      <t>コウトウ</t>
    </rPh>
    <rPh sb="99" eb="101">
      <t>コウシン</t>
    </rPh>
    <rPh sb="164" eb="166">
      <t>キギョウ</t>
    </rPh>
    <rPh sb="166" eb="167">
      <t>サイ</t>
    </rPh>
    <rPh sb="167" eb="169">
      <t>ザンダカ</t>
    </rPh>
    <rPh sb="170" eb="172">
      <t>ゲンショウ</t>
    </rPh>
    <rPh sb="194" eb="196">
      <t>ゲンショウ</t>
    </rPh>
    <rPh sb="215" eb="217">
      <t>ゲンショウ</t>
    </rPh>
    <rPh sb="400" eb="401">
      <t>ナカ</t>
    </rPh>
    <rPh sb="402" eb="406">
      <t>ブッカコウトウ</t>
    </rPh>
    <rPh sb="406" eb="40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</si>
</sst>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0.59</c:v>
                </c:pt>
                <c:pt idx="1">
                  <c:v>0.69</c:v>
                </c:pt>
                <c:pt idx="2">
                  <c:v>1.04</c:v>
                </c:pt>
                <c:pt idx="3">
                  <c:v>1.0900000000000001</c:v>
                </c:pt>
                <c:pt idx="4">
                  <c:v>1.1599999999999999</c:v>
                </c:pt>
              </c:numCache>
            </c:numRef>
          </c:val>
          <c:extLst>
            <c:ext xmlns:c16="http://schemas.microsoft.com/office/drawing/2014/chart" uri="{C3380CC4-5D6E-409C-BE32-E72D297353CC}">
              <c16:uniqueId val="{00000000-CC23-42B4-8CAA-0461DF4948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CC23-42B4-8CAA-0461DF4948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71.77</c:v>
                </c:pt>
                <c:pt idx="1">
                  <c:v>71.5</c:v>
                </c:pt>
                <c:pt idx="2">
                  <c:v>72.319999999999993</c:v>
                </c:pt>
                <c:pt idx="3">
                  <c:v>72.27</c:v>
                </c:pt>
                <c:pt idx="4">
                  <c:v>71.55</c:v>
                </c:pt>
              </c:numCache>
            </c:numRef>
          </c:val>
          <c:extLst>
            <c:ext xmlns:c16="http://schemas.microsoft.com/office/drawing/2014/chart" uri="{C3380CC4-5D6E-409C-BE32-E72D297353CC}">
              <c16:uniqueId val="{00000000-3D6C-45FF-A490-C799F4ECAE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3D6C-45FF-A490-C799F4ECAE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89.87</c:v>
                </c:pt>
                <c:pt idx="1">
                  <c:v>89.4</c:v>
                </c:pt>
                <c:pt idx="2">
                  <c:v>89.36</c:v>
                </c:pt>
                <c:pt idx="3">
                  <c:v>89.1</c:v>
                </c:pt>
                <c:pt idx="4">
                  <c:v>88.96</c:v>
                </c:pt>
              </c:numCache>
            </c:numRef>
          </c:val>
          <c:extLst>
            <c:ext xmlns:c16="http://schemas.microsoft.com/office/drawing/2014/chart" uri="{C3380CC4-5D6E-409C-BE32-E72D297353CC}">
              <c16:uniqueId val="{00000000-3CE3-4B44-BC5B-D1E6743E63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3CE3-4B44-BC5B-D1E6743E63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109.21</c:v>
                </c:pt>
                <c:pt idx="1">
                  <c:v>108.03</c:v>
                </c:pt>
                <c:pt idx="2">
                  <c:v>117.39</c:v>
                </c:pt>
                <c:pt idx="3">
                  <c:v>112.75</c:v>
                </c:pt>
                <c:pt idx="4">
                  <c:v>113.17</c:v>
                </c:pt>
              </c:numCache>
            </c:numRef>
          </c:val>
          <c:extLst>
            <c:ext xmlns:c16="http://schemas.microsoft.com/office/drawing/2014/chart" uri="{C3380CC4-5D6E-409C-BE32-E72D297353CC}">
              <c16:uniqueId val="{00000000-87AD-4E34-AAF6-99F153674E5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87AD-4E34-AAF6-99F153674E5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48.73</c:v>
                </c:pt>
                <c:pt idx="1">
                  <c:v>49.34</c:v>
                </c:pt>
                <c:pt idx="2">
                  <c:v>49.32</c:v>
                </c:pt>
                <c:pt idx="3">
                  <c:v>49.69</c:v>
                </c:pt>
                <c:pt idx="4">
                  <c:v>49.92</c:v>
                </c:pt>
              </c:numCache>
            </c:numRef>
          </c:val>
          <c:extLst>
            <c:ext xmlns:c16="http://schemas.microsoft.com/office/drawing/2014/chart" uri="{C3380CC4-5D6E-409C-BE32-E72D297353CC}">
              <c16:uniqueId val="{00000000-E6B1-4489-B11F-9B02316F2E3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E6B1-4489-B11F-9B02316F2E3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20.43</c:v>
                </c:pt>
                <c:pt idx="1">
                  <c:v>20.59</c:v>
                </c:pt>
                <c:pt idx="2">
                  <c:v>21.58</c:v>
                </c:pt>
                <c:pt idx="3">
                  <c:v>22.67</c:v>
                </c:pt>
                <c:pt idx="4">
                  <c:v>23.09</c:v>
                </c:pt>
              </c:numCache>
            </c:numRef>
          </c:val>
          <c:extLst>
            <c:ext xmlns:c16="http://schemas.microsoft.com/office/drawing/2014/chart" uri="{C3380CC4-5D6E-409C-BE32-E72D297353CC}">
              <c16:uniqueId val="{00000000-AE0C-467D-A41A-A0DDF567A64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AE0C-467D-A41A-A0DDF567A64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56-4753-BA72-B545D9E3C1A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3956-4753-BA72-B545D9E3C1A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204.75</c:v>
                </c:pt>
                <c:pt idx="1">
                  <c:v>184.77</c:v>
                </c:pt>
                <c:pt idx="2">
                  <c:v>186.23</c:v>
                </c:pt>
                <c:pt idx="3">
                  <c:v>161.6</c:v>
                </c:pt>
                <c:pt idx="4">
                  <c:v>142.66</c:v>
                </c:pt>
              </c:numCache>
            </c:numRef>
          </c:val>
          <c:extLst>
            <c:ext xmlns:c16="http://schemas.microsoft.com/office/drawing/2014/chart" uri="{C3380CC4-5D6E-409C-BE32-E72D297353CC}">
              <c16:uniqueId val="{00000000-FD03-4391-B4A3-64620275661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FD03-4391-B4A3-64620275661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364.6</c:v>
                </c:pt>
                <c:pt idx="1">
                  <c:v>366.29</c:v>
                </c:pt>
                <c:pt idx="2">
                  <c:v>341.69</c:v>
                </c:pt>
                <c:pt idx="3">
                  <c:v>333.72</c:v>
                </c:pt>
                <c:pt idx="4">
                  <c:v>332.39</c:v>
                </c:pt>
              </c:numCache>
            </c:numRef>
          </c:val>
          <c:extLst>
            <c:ext xmlns:c16="http://schemas.microsoft.com/office/drawing/2014/chart" uri="{C3380CC4-5D6E-409C-BE32-E72D297353CC}">
              <c16:uniqueId val="{00000000-2032-4875-B506-1667458972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2032-4875-B506-1667458972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100.15</c:v>
                </c:pt>
                <c:pt idx="1">
                  <c:v>99.3</c:v>
                </c:pt>
                <c:pt idx="2">
                  <c:v>110.07</c:v>
                </c:pt>
                <c:pt idx="3">
                  <c:v>104.91</c:v>
                </c:pt>
                <c:pt idx="4">
                  <c:v>105.93</c:v>
                </c:pt>
              </c:numCache>
            </c:numRef>
          </c:val>
          <c:extLst>
            <c:ext xmlns:c16="http://schemas.microsoft.com/office/drawing/2014/chart" uri="{C3380CC4-5D6E-409C-BE32-E72D297353CC}">
              <c16:uniqueId val="{00000000-FB3F-4477-8433-A73798B61E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FB3F-4477-8433-A73798B61E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131.49</c:v>
                </c:pt>
                <c:pt idx="1">
                  <c:v>132.82</c:v>
                </c:pt>
                <c:pt idx="2">
                  <c:v>129.74</c:v>
                </c:pt>
                <c:pt idx="3">
                  <c:v>138.75</c:v>
                </c:pt>
                <c:pt idx="4">
                  <c:v>138.12</c:v>
                </c:pt>
              </c:numCache>
            </c:numRef>
          </c:val>
          <c:extLst>
            <c:ext xmlns:c16="http://schemas.microsoft.com/office/drawing/2014/chart" uri="{C3380CC4-5D6E-409C-BE32-E72D297353CC}">
              <c16:uniqueId val="{00000000-C04B-4478-8552-16E3C0D275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C04B-4478-8552-16E3C0D275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群馬県　伊勢崎市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非設置</v>
      </c>
      <c r="AE8" s="75"/>
      <c r="AF8" s="75"/>
      <c r="AG8" s="75"/>
      <c r="AH8" s="75"/>
      <c r="AI8" s="75"/>
      <c r="AJ8" s="75"/>
      <c r="AK8" s="2"/>
      <c r="AL8" s="66">
        <f>データ!$R$6</f>
        <v>212128</v>
      </c>
      <c r="AM8" s="66"/>
      <c r="AN8" s="66"/>
      <c r="AO8" s="66"/>
      <c r="AP8" s="66"/>
      <c r="AQ8" s="66"/>
      <c r="AR8" s="66"/>
      <c r="AS8" s="66"/>
      <c r="AT8" s="37">
        <f>データ!$S$6</f>
        <v>139.44</v>
      </c>
      <c r="AU8" s="38"/>
      <c r="AV8" s="38"/>
      <c r="AW8" s="38"/>
      <c r="AX8" s="38"/>
      <c r="AY8" s="38"/>
      <c r="AZ8" s="38"/>
      <c r="BA8" s="38"/>
      <c r="BB8" s="55">
        <f>データ!$T$6</f>
        <v>1521.29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61.02</v>
      </c>
      <c r="J10" s="38"/>
      <c r="K10" s="38"/>
      <c r="L10" s="38"/>
      <c r="M10" s="38"/>
      <c r="N10" s="38"/>
      <c r="O10" s="65"/>
      <c r="P10" s="55">
        <f>データ!$P$6</f>
        <v>99.82</v>
      </c>
      <c r="Q10" s="55"/>
      <c r="R10" s="55"/>
      <c r="S10" s="55"/>
      <c r="T10" s="55"/>
      <c r="U10" s="55"/>
      <c r="V10" s="55"/>
      <c r="W10" s="66">
        <f>データ!$Q$6</f>
        <v>2684</v>
      </c>
      <c r="X10" s="66"/>
      <c r="Y10" s="66"/>
      <c r="Z10" s="66"/>
      <c r="AA10" s="66"/>
      <c r="AB10" s="66"/>
      <c r="AC10" s="66"/>
      <c r="AD10" s="2"/>
      <c r="AE10" s="2"/>
      <c r="AF10" s="2"/>
      <c r="AG10" s="2"/>
      <c r="AH10" s="2"/>
      <c r="AI10" s="2"/>
      <c r="AJ10" s="2"/>
      <c r="AK10" s="2"/>
      <c r="AL10" s="66">
        <f>データ!$U$6</f>
        <v>211131</v>
      </c>
      <c r="AM10" s="66"/>
      <c r="AN10" s="66"/>
      <c r="AO10" s="66"/>
      <c r="AP10" s="66"/>
      <c r="AQ10" s="66"/>
      <c r="AR10" s="66"/>
      <c r="AS10" s="66"/>
      <c r="AT10" s="37">
        <f>データ!$V$6</f>
        <v>133.66</v>
      </c>
      <c r="AU10" s="38"/>
      <c r="AV10" s="38"/>
      <c r="AW10" s="38"/>
      <c r="AX10" s="38"/>
      <c r="AY10" s="38"/>
      <c r="AZ10" s="38"/>
      <c r="BA10" s="38"/>
      <c r="BB10" s="55">
        <f>データ!$W$6</f>
        <v>1579.61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FCecSEuoUeyE7wg+lq9r+6n/nq+m5/OfKzL3EuRepZQPVdwcaXyvQyWExPYjQQbnei51E8kJhMXuOnJ0IdzTQ==" saltValue="VmPDgUkdNPU14zbLn6w8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102041</v>
      </c>
      <c r="D6" s="20">
        <f t="shared" si="3"/>
        <v>46</v>
      </c>
      <c r="E6" s="20">
        <f t="shared" si="3"/>
        <v>1</v>
      </c>
      <c r="F6" s="20">
        <f t="shared" si="3"/>
        <v>0</v>
      </c>
      <c r="G6" s="20">
        <f t="shared" si="3"/>
        <v>1</v>
      </c>
      <c r="H6" s="20" t="str">
        <f t="shared" si="3"/>
        <v>群馬県　伊勢崎市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61.02</v>
      </c>
      <c r="P6" s="21">
        <f t="shared" si="3"/>
        <v>99.82</v>
      </c>
      <c r="Q6" s="21">
        <f t="shared" si="3"/>
        <v>2684</v>
      </c>
      <c r="R6" s="21">
        <f t="shared" si="3"/>
        <v>212128</v>
      </c>
      <c r="S6" s="21">
        <f t="shared" si="3"/>
        <v>139.44</v>
      </c>
      <c r="T6" s="21">
        <f t="shared" si="3"/>
        <v>1521.29</v>
      </c>
      <c r="U6" s="21">
        <f t="shared" si="3"/>
        <v>211131</v>
      </c>
      <c r="V6" s="21">
        <f t="shared" si="3"/>
        <v>133.66</v>
      </c>
      <c r="W6" s="21">
        <f t="shared" si="3"/>
        <v>1579.61</v>
      </c>
      <c r="X6" s="22">
        <f>IF(X7="",NA(),X7)</f>
        <v>109.21</v>
      </c>
      <c r="Y6" s="22">
        <f t="shared" ref="Y6:AG6" si="4">IF(Y7="",NA(),Y7)</f>
        <v>108.03</v>
      </c>
      <c r="Z6" s="22">
        <f t="shared" si="4"/>
        <v>117.39</v>
      </c>
      <c r="AA6" s="22">
        <f t="shared" si="4"/>
        <v>112.75</v>
      </c>
      <c r="AB6" s="22">
        <f t="shared" si="4"/>
        <v>113.17</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204.75</v>
      </c>
      <c r="AU6" s="22">
        <f t="shared" ref="AU6:BC6" si="6">IF(AU7="",NA(),AU7)</f>
        <v>184.77</v>
      </c>
      <c r="AV6" s="22">
        <f t="shared" si="6"/>
        <v>186.23</v>
      </c>
      <c r="AW6" s="22">
        <f t="shared" si="6"/>
        <v>161.6</v>
      </c>
      <c r="AX6" s="22">
        <f t="shared" si="6"/>
        <v>142.66</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364.6</v>
      </c>
      <c r="BF6" s="22">
        <f t="shared" ref="BF6:BN6" si="7">IF(BF7="",NA(),BF7)</f>
        <v>366.29</v>
      </c>
      <c r="BG6" s="22">
        <f t="shared" si="7"/>
        <v>341.69</v>
      </c>
      <c r="BH6" s="22">
        <f t="shared" si="7"/>
        <v>333.72</v>
      </c>
      <c r="BI6" s="22">
        <f t="shared" si="7"/>
        <v>332.39</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100.15</v>
      </c>
      <c r="BQ6" s="22">
        <f t="shared" ref="BQ6:BY6" si="8">IF(BQ7="",NA(),BQ7)</f>
        <v>99.3</v>
      </c>
      <c r="BR6" s="22">
        <f t="shared" si="8"/>
        <v>110.07</v>
      </c>
      <c r="BS6" s="22">
        <f t="shared" si="8"/>
        <v>104.91</v>
      </c>
      <c r="BT6" s="22">
        <f t="shared" si="8"/>
        <v>105.93</v>
      </c>
      <c r="BU6" s="22">
        <f t="shared" si="8"/>
        <v>104.84</v>
      </c>
      <c r="BV6" s="22">
        <f t="shared" si="8"/>
        <v>106.11</v>
      </c>
      <c r="BW6" s="22">
        <f t="shared" si="8"/>
        <v>103.75</v>
      </c>
      <c r="BX6" s="22">
        <f t="shared" si="8"/>
        <v>105.3</v>
      </c>
      <c r="BY6" s="22">
        <f t="shared" si="8"/>
        <v>99.41</v>
      </c>
      <c r="BZ6" s="21" t="str">
        <f>IF(BZ7="","",IF(BZ7="-","【-】","【"&amp;SUBSTITUTE(TEXT(BZ7,"#,##0.00"),"-","△")&amp;"】"))</f>
        <v>【97.47】</v>
      </c>
      <c r="CA6" s="22">
        <f>IF(CA7="",NA(),CA7)</f>
        <v>131.49</v>
      </c>
      <c r="CB6" s="22">
        <f t="shared" ref="CB6:CJ6" si="9">IF(CB7="",NA(),CB7)</f>
        <v>132.82</v>
      </c>
      <c r="CC6" s="22">
        <f t="shared" si="9"/>
        <v>129.74</v>
      </c>
      <c r="CD6" s="22">
        <f t="shared" si="9"/>
        <v>138.75</v>
      </c>
      <c r="CE6" s="22">
        <f t="shared" si="9"/>
        <v>138.12</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71.77</v>
      </c>
      <c r="CM6" s="22">
        <f t="shared" ref="CM6:CU6" si="10">IF(CM7="",NA(),CM7)</f>
        <v>71.5</v>
      </c>
      <c r="CN6" s="22">
        <f t="shared" si="10"/>
        <v>72.319999999999993</v>
      </c>
      <c r="CO6" s="22">
        <f t="shared" si="10"/>
        <v>72.27</v>
      </c>
      <c r="CP6" s="22">
        <f t="shared" si="10"/>
        <v>71.55</v>
      </c>
      <c r="CQ6" s="22">
        <f t="shared" si="10"/>
        <v>62.32</v>
      </c>
      <c r="CR6" s="22">
        <f t="shared" si="10"/>
        <v>61.71</v>
      </c>
      <c r="CS6" s="22">
        <f t="shared" si="10"/>
        <v>63.12</v>
      </c>
      <c r="CT6" s="22">
        <f t="shared" si="10"/>
        <v>62.57</v>
      </c>
      <c r="CU6" s="22">
        <f t="shared" si="10"/>
        <v>61.56</v>
      </c>
      <c r="CV6" s="21" t="str">
        <f>IF(CV7="","",IF(CV7="-","【-】","【"&amp;SUBSTITUTE(TEXT(CV7,"#,##0.00"),"-","△")&amp;"】"))</f>
        <v>【59.97】</v>
      </c>
      <c r="CW6" s="22">
        <f>IF(CW7="",NA(),CW7)</f>
        <v>89.87</v>
      </c>
      <c r="CX6" s="22">
        <f t="shared" ref="CX6:DF6" si="11">IF(CX7="",NA(),CX7)</f>
        <v>89.4</v>
      </c>
      <c r="CY6" s="22">
        <f t="shared" si="11"/>
        <v>89.36</v>
      </c>
      <c r="CZ6" s="22">
        <f t="shared" si="11"/>
        <v>89.1</v>
      </c>
      <c r="DA6" s="22">
        <f t="shared" si="11"/>
        <v>88.96</v>
      </c>
      <c r="DB6" s="22">
        <f t="shared" si="11"/>
        <v>90.19</v>
      </c>
      <c r="DC6" s="22">
        <f t="shared" si="11"/>
        <v>90.03</v>
      </c>
      <c r="DD6" s="22">
        <f t="shared" si="11"/>
        <v>90.09</v>
      </c>
      <c r="DE6" s="22">
        <f t="shared" si="11"/>
        <v>90.21</v>
      </c>
      <c r="DF6" s="22">
        <f t="shared" si="11"/>
        <v>90.11</v>
      </c>
      <c r="DG6" s="21" t="str">
        <f>IF(DG7="","",IF(DG7="-","【-】","【"&amp;SUBSTITUTE(TEXT(DG7,"#,##0.00"),"-","△")&amp;"】"))</f>
        <v>【89.76】</v>
      </c>
      <c r="DH6" s="22">
        <f>IF(DH7="",NA(),DH7)</f>
        <v>48.73</v>
      </c>
      <c r="DI6" s="22">
        <f t="shared" ref="DI6:DQ6" si="12">IF(DI7="",NA(),DI7)</f>
        <v>49.34</v>
      </c>
      <c r="DJ6" s="22">
        <f t="shared" si="12"/>
        <v>49.32</v>
      </c>
      <c r="DK6" s="22">
        <f t="shared" si="12"/>
        <v>49.69</v>
      </c>
      <c r="DL6" s="22">
        <f t="shared" si="12"/>
        <v>49.92</v>
      </c>
      <c r="DM6" s="22">
        <f t="shared" si="12"/>
        <v>48.86</v>
      </c>
      <c r="DN6" s="22">
        <f t="shared" si="12"/>
        <v>49.6</v>
      </c>
      <c r="DO6" s="22">
        <f t="shared" si="12"/>
        <v>50.31</v>
      </c>
      <c r="DP6" s="22">
        <f t="shared" si="12"/>
        <v>50.74</v>
      </c>
      <c r="DQ6" s="22">
        <f t="shared" si="12"/>
        <v>51.49</v>
      </c>
      <c r="DR6" s="21" t="str">
        <f>IF(DR7="","",IF(DR7="-","【-】","【"&amp;SUBSTITUTE(TEXT(DR7,"#,##0.00"),"-","△")&amp;"】"))</f>
        <v>【51.51】</v>
      </c>
      <c r="DS6" s="22">
        <f>IF(DS7="",NA(),DS7)</f>
        <v>20.43</v>
      </c>
      <c r="DT6" s="22">
        <f t="shared" ref="DT6:EB6" si="13">IF(DT7="",NA(),DT7)</f>
        <v>20.59</v>
      </c>
      <c r="DU6" s="22">
        <f t="shared" si="13"/>
        <v>21.58</v>
      </c>
      <c r="DV6" s="22">
        <f t="shared" si="13"/>
        <v>22.67</v>
      </c>
      <c r="DW6" s="22">
        <f t="shared" si="13"/>
        <v>23.09</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0.59</v>
      </c>
      <c r="EE6" s="22">
        <f t="shared" ref="EE6:EM6" si="14">IF(EE7="",NA(),EE7)</f>
        <v>0.69</v>
      </c>
      <c r="EF6" s="22">
        <f t="shared" si="14"/>
        <v>1.04</v>
      </c>
      <c r="EG6" s="22">
        <f t="shared" si="14"/>
        <v>1.0900000000000001</v>
      </c>
      <c r="EH6" s="22">
        <f t="shared" si="14"/>
        <v>1.1599999999999999</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15">
      <c r="A7" s="15"/>
      <c r="B7" s="24">
        <v>2022</v>
      </c>
      <c r="C7" s="24">
        <v>102041</v>
      </c>
      <c r="D7" s="24">
        <v>46</v>
      </c>
      <c r="E7" s="24">
        <v>1</v>
      </c>
      <c r="F7" s="24">
        <v>0</v>
      </c>
      <c r="G7" s="24">
        <v>1</v>
      </c>
      <c r="H7" s="24" t="s">
        <v>93</v>
      </c>
      <c r="I7" s="24" t="s">
        <v>94</v>
      </c>
      <c r="J7" s="24" t="s">
        <v>95</v>
      </c>
      <c r="K7" s="24" t="s">
        <v>96</v>
      </c>
      <c r="L7" s="24" t="s">
        <v>97</v>
      </c>
      <c r="M7" s="24" t="s">
        <v>98</v>
      </c>
      <c r="N7" s="25" t="s">
        <v>99</v>
      </c>
      <c r="O7" s="25">
        <v>61.02</v>
      </c>
      <c r="P7" s="25">
        <v>99.82</v>
      </c>
      <c r="Q7" s="25">
        <v>2684</v>
      </c>
      <c r="R7" s="25">
        <v>212128</v>
      </c>
      <c r="S7" s="25">
        <v>139.44</v>
      </c>
      <c r="T7" s="25">
        <v>1521.29</v>
      </c>
      <c r="U7" s="25">
        <v>211131</v>
      </c>
      <c r="V7" s="25">
        <v>133.66</v>
      </c>
      <c r="W7" s="25">
        <v>1579.61</v>
      </c>
      <c r="X7" s="25">
        <v>109.21</v>
      </c>
      <c r="Y7" s="25">
        <v>108.03</v>
      </c>
      <c r="Z7" s="25">
        <v>117.39</v>
      </c>
      <c r="AA7" s="25">
        <v>112.75</v>
      </c>
      <c r="AB7" s="25">
        <v>113.17</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204.75</v>
      </c>
      <c r="AU7" s="25">
        <v>184.77</v>
      </c>
      <c r="AV7" s="25">
        <v>186.23</v>
      </c>
      <c r="AW7" s="25">
        <v>161.6</v>
      </c>
      <c r="AX7" s="25">
        <v>142.66</v>
      </c>
      <c r="AY7" s="25">
        <v>318.89</v>
      </c>
      <c r="AZ7" s="25">
        <v>309.10000000000002</v>
      </c>
      <c r="BA7" s="25">
        <v>306.08</v>
      </c>
      <c r="BB7" s="25">
        <v>306.14999999999998</v>
      </c>
      <c r="BC7" s="25">
        <v>297.54000000000002</v>
      </c>
      <c r="BD7" s="25">
        <v>252.29</v>
      </c>
      <c r="BE7" s="25">
        <v>364.6</v>
      </c>
      <c r="BF7" s="25">
        <v>366.29</v>
      </c>
      <c r="BG7" s="25">
        <v>341.69</v>
      </c>
      <c r="BH7" s="25">
        <v>333.72</v>
      </c>
      <c r="BI7" s="25">
        <v>332.39</v>
      </c>
      <c r="BJ7" s="25">
        <v>290.07</v>
      </c>
      <c r="BK7" s="25">
        <v>290.42</v>
      </c>
      <c r="BL7" s="25">
        <v>294.66000000000003</v>
      </c>
      <c r="BM7" s="25">
        <v>285.27</v>
      </c>
      <c r="BN7" s="25">
        <v>294.73</v>
      </c>
      <c r="BO7" s="25">
        <v>268.07</v>
      </c>
      <c r="BP7" s="25">
        <v>100.15</v>
      </c>
      <c r="BQ7" s="25">
        <v>99.3</v>
      </c>
      <c r="BR7" s="25">
        <v>110.07</v>
      </c>
      <c r="BS7" s="25">
        <v>104.91</v>
      </c>
      <c r="BT7" s="25">
        <v>105.93</v>
      </c>
      <c r="BU7" s="25">
        <v>104.84</v>
      </c>
      <c r="BV7" s="25">
        <v>106.11</v>
      </c>
      <c r="BW7" s="25">
        <v>103.75</v>
      </c>
      <c r="BX7" s="25">
        <v>105.3</v>
      </c>
      <c r="BY7" s="25">
        <v>99.41</v>
      </c>
      <c r="BZ7" s="25">
        <v>97.47</v>
      </c>
      <c r="CA7" s="25">
        <v>131.49</v>
      </c>
      <c r="CB7" s="25">
        <v>132.82</v>
      </c>
      <c r="CC7" s="25">
        <v>129.74</v>
      </c>
      <c r="CD7" s="25">
        <v>138.75</v>
      </c>
      <c r="CE7" s="25">
        <v>138.12</v>
      </c>
      <c r="CF7" s="25">
        <v>161.82</v>
      </c>
      <c r="CG7" s="25">
        <v>161.03</v>
      </c>
      <c r="CH7" s="25">
        <v>159.93</v>
      </c>
      <c r="CI7" s="25">
        <v>162.77000000000001</v>
      </c>
      <c r="CJ7" s="25">
        <v>170.87</v>
      </c>
      <c r="CK7" s="25">
        <v>174.75</v>
      </c>
      <c r="CL7" s="25">
        <v>71.77</v>
      </c>
      <c r="CM7" s="25">
        <v>71.5</v>
      </c>
      <c r="CN7" s="25">
        <v>72.319999999999993</v>
      </c>
      <c r="CO7" s="25">
        <v>72.27</v>
      </c>
      <c r="CP7" s="25">
        <v>71.55</v>
      </c>
      <c r="CQ7" s="25">
        <v>62.32</v>
      </c>
      <c r="CR7" s="25">
        <v>61.71</v>
      </c>
      <c r="CS7" s="25">
        <v>63.12</v>
      </c>
      <c r="CT7" s="25">
        <v>62.57</v>
      </c>
      <c r="CU7" s="25">
        <v>61.56</v>
      </c>
      <c r="CV7" s="25">
        <v>59.97</v>
      </c>
      <c r="CW7" s="25">
        <v>89.87</v>
      </c>
      <c r="CX7" s="25">
        <v>89.4</v>
      </c>
      <c r="CY7" s="25">
        <v>89.36</v>
      </c>
      <c r="CZ7" s="25">
        <v>89.1</v>
      </c>
      <c r="DA7" s="25">
        <v>88.96</v>
      </c>
      <c r="DB7" s="25">
        <v>90.19</v>
      </c>
      <c r="DC7" s="25">
        <v>90.03</v>
      </c>
      <c r="DD7" s="25">
        <v>90.09</v>
      </c>
      <c r="DE7" s="25">
        <v>90.21</v>
      </c>
      <c r="DF7" s="25">
        <v>90.11</v>
      </c>
      <c r="DG7" s="25">
        <v>89.76</v>
      </c>
      <c r="DH7" s="25">
        <v>48.73</v>
      </c>
      <c r="DI7" s="25">
        <v>49.34</v>
      </c>
      <c r="DJ7" s="25">
        <v>49.32</v>
      </c>
      <c r="DK7" s="25">
        <v>49.69</v>
      </c>
      <c r="DL7" s="25">
        <v>49.92</v>
      </c>
      <c r="DM7" s="25">
        <v>48.86</v>
      </c>
      <c r="DN7" s="25">
        <v>49.6</v>
      </c>
      <c r="DO7" s="25">
        <v>50.31</v>
      </c>
      <c r="DP7" s="25">
        <v>50.74</v>
      </c>
      <c r="DQ7" s="25">
        <v>51.49</v>
      </c>
      <c r="DR7" s="25">
        <v>51.51</v>
      </c>
      <c r="DS7" s="25">
        <v>20.43</v>
      </c>
      <c r="DT7" s="25">
        <v>20.59</v>
      </c>
      <c r="DU7" s="25">
        <v>21.58</v>
      </c>
      <c r="DV7" s="25">
        <v>22.67</v>
      </c>
      <c r="DW7" s="25">
        <v>23.09</v>
      </c>
      <c r="DX7" s="25">
        <v>18.510000000000002</v>
      </c>
      <c r="DY7" s="25">
        <v>20.49</v>
      </c>
      <c r="DZ7" s="25">
        <v>21.34</v>
      </c>
      <c r="EA7" s="25">
        <v>23.27</v>
      </c>
      <c r="EB7" s="25">
        <v>25.18</v>
      </c>
      <c r="EC7" s="25">
        <v>23.75</v>
      </c>
      <c r="ED7" s="25">
        <v>0.59</v>
      </c>
      <c r="EE7" s="25">
        <v>0.69</v>
      </c>
      <c r="EF7" s="25">
        <v>1.04</v>
      </c>
      <c r="EG7" s="25">
        <v>1.0900000000000001</v>
      </c>
      <c r="EH7" s="25">
        <v>1.1599999999999999</v>
      </c>
      <c r="EI7" s="25">
        <v>0.7</v>
      </c>
      <c r="EJ7" s="25">
        <v>0.72</v>
      </c>
      <c r="EK7" s="25">
        <v>0.69</v>
      </c>
      <c r="EL7" s="25">
        <v>0.69</v>
      </c>
      <c r="EM7" s="25">
        <v>0.67</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2024-01-25T04:46:02Z</cp:lastPrinted>
  <dcterms:created xsi:type="dcterms:W3CDTF">2023-12-05T00:50:43Z</dcterms:created>
  <dcterms:modified xsi:type="dcterms:W3CDTF">2024-01-25T04:46:02Z</dcterms:modified>
  <cp:category/>
</cp:coreProperties>
</file>