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経理係（予算・決算担当）\R4決算\14 経営比較分析表\"/>
    </mc:Choice>
  </mc:AlternateContent>
  <workbookProtection workbookAlgorithmName="SHA-512" workbookHashValue="6nDIWh0uaJ2/1nkltJSxcAXx2pbpc3TN5nJVrsTXr+afTBDalX7cU3uK1IS6hNxHjUuzb9IVihNMVHAw3Prdfg==" workbookSaltValue="P9d6KukK8+znHuk9aZ4/N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<sst xmlns="http://schemas.openxmlformats.org/spreadsheetml/2006/main" count="228" uniqueCount="113">
  <si>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</si>
  <si>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</si>
  <si>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</si>
  <si>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</si>
  <si>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</si>
  <si>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</si>
  <si>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</si>
  <si>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</si>
  <si>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</si>
  <si>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</si>
  <si>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</si>
  <si>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</si>
  <si>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</si>
  <si>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</si>
  <si>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</si>
  <si>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</si>
  <si>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</si>
  <si>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</si>
  <si>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</si>
  <si>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</si>
  <si>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</si>
  <si>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</si>
  <si>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</si>
  <si>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</si>
  <si>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</si>
  <si>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</si>
  <si>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</si>
  <si>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</si>
  <si>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</si>
  <si>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</si>
  <si>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</si>
  <si>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</si>
  <si>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</si>
  <si>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</si>
  <si>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</si>
  <si>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</si>
  <si>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</si>
  <si>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</si>
  <si>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</si>
  <si>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</si>
  <si>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</si>
  <si>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</si>
  <si>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</si>
  <si>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</si>
  <si>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</si>
  <si>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</si>
  <si>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</si>
  <si>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</si>
  <si>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</si>
  <si>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</si>
  <si>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</si>
  <si>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</si>
  <si>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</si>
  <si>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</si>
  <si>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</si>
  <si>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</si>
  <si>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</si>
  <si>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</si>
  <si>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</si>
  <si>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</si>
  <si>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</si>
  <si>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</si>
  <si>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</si>
  <si>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</si>
  <si>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</si>
  <si>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</si>
  <si>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</si>
  <si>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</si>
  <si>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</si>
  <si>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</si>
  <si>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</si>
  <si>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</si>
  <si>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</si>
  <si>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</si>
  <si>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</si>
  <si>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</si>
  <si>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</si>
  <si>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</si>
  <si>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</si>
  <si>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</si>
  <si>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</si>
  <si>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</si>
  <si>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</si>
  <si>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</si>
  <si>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</si>
  <si>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</si>
  <si>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</si>
  <si>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</si>
  <si>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</si>
  <si>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</si>
  <si>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</si>
  <si>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</si>
  <si>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</si>
  <si>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桐生市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</si>
  <si>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</si>
  <si>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</si>
  <si>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</si>
  <si>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</si>
  <si>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</si>
  <si>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</si>
  <si>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</si>
  <si>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</si>
  <si>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</si>
  <si>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</si>
  <si>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</si>
  <si>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</si>
  <si>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</si>
  <si>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</si>
  <si>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</si>
  <si>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</si>
  <si>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有形固定資産減価償却率や②管路経年化率が示すように、依然として耐用年数を経過した老朽管が多いことがわかる。また、③管路更新率については、前年より僅かに増加したものの平均値を下回る結果となった。これは、主要な基幹管路等大口径の更新工事に多額の工事費用を充てていることや更新設計を行う技師の人員不足が要因となり、更新管路延長が伸び悩んだ結果と考えられる。これらの状況から、更新費用の捻出や、更新率停滞の要因となっている人員不足を補う施策を進めていく必要がある。</t>
    <rPh sb="22" eb="23">
      <t>シメ</t>
    </rPh>
    <rPh sb="59" eb="61">
      <t>カンロ</t>
    </rPh>
    <rPh sb="61" eb="63">
      <t>コウシン</t>
    </rPh>
    <rPh sb="63" eb="64">
      <t>リツ</t>
    </rPh>
    <rPh sb="70" eb="72">
      <t>ゼンネン</t>
    </rPh>
    <rPh sb="74" eb="75">
      <t>ワズ</t>
    </rPh>
    <rPh sb="77" eb="79">
      <t>ゾウカ</t>
    </rPh>
    <rPh sb="84" eb="87">
      <t>ヘイキンチ</t>
    </rPh>
    <rPh sb="88" eb="90">
      <t>シタマワ</t>
    </rPh>
    <rPh sb="91" eb="93">
      <t>ケッカ</t>
    </rPh>
    <rPh sb="102" eb="104">
      <t>シュヨウ</t>
    </rPh>
    <rPh sb="105" eb="107">
      <t>キカン</t>
    </rPh>
    <rPh sb="107" eb="109">
      <t>カンロ</t>
    </rPh>
    <rPh sb="109" eb="110">
      <t>ナド</t>
    </rPh>
    <rPh sb="110" eb="113">
      <t>ダイコウケイ</t>
    </rPh>
    <rPh sb="114" eb="116">
      <t>コウシン</t>
    </rPh>
    <rPh sb="116" eb="118">
      <t>コウジ</t>
    </rPh>
    <rPh sb="119" eb="121">
      <t>タガク</t>
    </rPh>
    <rPh sb="122" eb="124">
      <t>コウジ</t>
    </rPh>
    <rPh sb="124" eb="126">
      <t>ヒヨウ</t>
    </rPh>
    <rPh sb="127" eb="128">
      <t>ア</t>
    </rPh>
    <rPh sb="135" eb="137">
      <t>コウシン</t>
    </rPh>
    <rPh sb="137" eb="139">
      <t>セッケイ</t>
    </rPh>
    <rPh sb="140" eb="141">
      <t>オコナ</t>
    </rPh>
    <rPh sb="142" eb="144">
      <t>ギシ</t>
    </rPh>
    <rPh sb="145" eb="147">
      <t>ジンイン</t>
    </rPh>
    <rPh sb="147" eb="149">
      <t>フソク</t>
    </rPh>
    <rPh sb="150" eb="152">
      <t>ヨウイン</t>
    </rPh>
    <rPh sb="156" eb="158">
      <t>コウシン</t>
    </rPh>
    <rPh sb="158" eb="160">
      <t>カンロ</t>
    </rPh>
    <rPh sb="160" eb="162">
      <t>エンチョウ</t>
    </rPh>
    <rPh sb="163" eb="164">
      <t>ノ</t>
    </rPh>
    <rPh sb="165" eb="166">
      <t>ナヤ</t>
    </rPh>
    <rPh sb="168" eb="170">
      <t>ケッカ</t>
    </rPh>
    <rPh sb="171" eb="172">
      <t>カンガ</t>
    </rPh>
    <phoneticPr fontId="4"/>
  </si>
  <si>
    <t>①経営収支比率
有収水量の減少に伴う給水収益の減少及び燃料価格の高騰に伴う電気料金の上昇による営業費用の増加により、健全経営の水準とされる100%を下回る結果となった。5年間の当該値を見ても、右肩下がりとなっているため、引き続き経営の効率化を図るとともに適切な料金収入について検討する必要がある。
③流動比率
現金は減少したが、未払金も減少したため、当該値は増加となった。依然高い水準を推移しており、短期の債務に対しての支払い能力がある。
④企業債残高対給水収益比率
企業債の新規発行を抑制したことにより、償還が進み、僅かに数値が改善したが、平均値と比較しても高水準を示しているため、企業債残高減少の対策を講じ、借入と償還の均衡を図る必要がある。
⑤料金回収率　⑥給水原価
給水収益の減少及び動力費や委託費等の費用増加により悪化が進んでいる状況であり、事業に必要な費用を給水収益で賄えてないため、更なる経営の健全化を目指すとともに適切な料金収入について検討する必要がある。
⑦施設利用率
平均値を下回るため、効率的な施設運用のために、引き続きﾀﾞｳﾝｻｲｼﾞﾝｸﾞや施設の統廃合を検討する。
⑧有収率
平均値を大幅に下回るのは地形的要素も要因の1つであると考えられるが、引き続き漏水の早期発見と要因判明に向けた調査を実施し、上昇へ努める。</t>
    <rPh sb="1" eb="3">
      <t>ケイエイ</t>
    </rPh>
    <rPh sb="3" eb="5">
      <t>シュウシ</t>
    </rPh>
    <rPh sb="5" eb="7">
      <t>ヒリツ</t>
    </rPh>
    <rPh sb="85" eb="87">
      <t>ネンカン</t>
    </rPh>
    <rPh sb="88" eb="90">
      <t>トウガイ</t>
    </rPh>
    <rPh sb="90" eb="91">
      <t>チ</t>
    </rPh>
    <rPh sb="92" eb="93">
      <t>ミ</t>
    </rPh>
    <rPh sb="96" eb="98">
      <t>ミギカタ</t>
    </rPh>
    <rPh sb="98" eb="99">
      <t>サ</t>
    </rPh>
    <rPh sb="110" eb="111">
      <t>ヒ</t>
    </rPh>
    <rPh sb="112" eb="113">
      <t>ツヅ</t>
    </rPh>
    <rPh sb="114" eb="116">
      <t>ケイエイ</t>
    </rPh>
    <rPh sb="117" eb="120">
      <t>コウリツカ</t>
    </rPh>
    <rPh sb="121" eb="122">
      <t>ハカ</t>
    </rPh>
    <rPh sb="127" eb="129">
      <t>テキセツ</t>
    </rPh>
    <rPh sb="130" eb="132">
      <t>リョウキン</t>
    </rPh>
    <rPh sb="132" eb="134">
      <t>シュウニュウ</t>
    </rPh>
    <rPh sb="138" eb="140">
      <t>ケントウ</t>
    </rPh>
    <rPh sb="142" eb="144">
      <t>ヒツヨウ</t>
    </rPh>
    <rPh sb="150" eb="152">
      <t>リュウドウ</t>
    </rPh>
    <rPh sb="152" eb="154">
      <t>ヒリツ</t>
    </rPh>
    <rPh sb="155" eb="157">
      <t>ゲンキン</t>
    </rPh>
    <rPh sb="158" eb="160">
      <t>ゲンショウ</t>
    </rPh>
    <rPh sb="164" eb="165">
      <t>ミ</t>
    </rPh>
    <rPh sb="165" eb="166">
      <t>バラ</t>
    </rPh>
    <rPh sb="166" eb="167">
      <t>キン</t>
    </rPh>
    <rPh sb="168" eb="170">
      <t>ゲンショウ</t>
    </rPh>
    <rPh sb="175" eb="177">
      <t>トウガイ</t>
    </rPh>
    <rPh sb="177" eb="178">
      <t>チ</t>
    </rPh>
    <rPh sb="179" eb="181">
      <t>ゾウカ</t>
    </rPh>
    <rPh sb="186" eb="188">
      <t>イゼン</t>
    </rPh>
    <rPh sb="188" eb="189">
      <t>タカ</t>
    </rPh>
    <rPh sb="190" eb="192">
      <t>スイジュン</t>
    </rPh>
    <rPh sb="193" eb="195">
      <t>スイイ</t>
    </rPh>
    <rPh sb="200" eb="202">
      <t>タンキ</t>
    </rPh>
    <rPh sb="203" eb="205">
      <t>サイム</t>
    </rPh>
    <rPh sb="206" eb="207">
      <t>タイ</t>
    </rPh>
    <rPh sb="210" eb="212">
      <t>シハラ</t>
    </rPh>
    <rPh sb="213" eb="215">
      <t>ノウリョク</t>
    </rPh>
    <rPh sb="221" eb="223">
      <t>キギョウ</t>
    </rPh>
    <rPh sb="223" eb="224">
      <t>サイ</t>
    </rPh>
    <rPh sb="224" eb="226">
      <t>ザンダカ</t>
    </rPh>
    <rPh sb="226" eb="227">
      <t>タイ</t>
    </rPh>
    <rPh sb="227" eb="229">
      <t>キュウスイ</t>
    </rPh>
    <rPh sb="229" eb="231">
      <t>シュウエキ</t>
    </rPh>
    <rPh sb="231" eb="233">
      <t>ヒリツ</t>
    </rPh>
    <rPh sb="234" eb="236">
      <t>キギョウ</t>
    </rPh>
    <rPh sb="236" eb="237">
      <t>サイ</t>
    </rPh>
    <rPh sb="238" eb="240">
      <t>シンキ</t>
    </rPh>
    <rPh sb="240" eb="242">
      <t>ハッコウ</t>
    </rPh>
    <rPh sb="243" eb="245">
      <t>ヨクセイ</t>
    </rPh>
    <rPh sb="253" eb="255">
      <t>ショウカン</t>
    </rPh>
    <rPh sb="256" eb="257">
      <t>スス</t>
    </rPh>
    <rPh sb="259" eb="260">
      <t>ワズ</t>
    </rPh>
    <rPh sb="262" eb="264">
      <t>スウチ</t>
    </rPh>
    <rPh sb="265" eb="267">
      <t>カイゼン</t>
    </rPh>
    <rPh sb="271" eb="274">
      <t>ヘイキンチ</t>
    </rPh>
    <rPh sb="275" eb="277">
      <t>ヒカク</t>
    </rPh>
    <rPh sb="280" eb="281">
      <t>タカ</t>
    </rPh>
    <rPh sb="281" eb="283">
      <t>スイジュン</t>
    </rPh>
    <rPh sb="284" eb="285">
      <t>シメ</t>
    </rPh>
    <rPh sb="292" eb="294">
      <t>キギョウ</t>
    </rPh>
    <rPh sb="294" eb="295">
      <t>サイ</t>
    </rPh>
    <rPh sb="295" eb="297">
      <t>ザンダカ</t>
    </rPh>
    <rPh sb="297" eb="299">
      <t>ゲンショウ</t>
    </rPh>
    <rPh sb="300" eb="302">
      <t>タイサク</t>
    </rPh>
    <rPh sb="303" eb="304">
      <t>コウ</t>
    </rPh>
    <rPh sb="306" eb="308">
      <t>カリイレ</t>
    </rPh>
    <rPh sb="309" eb="311">
      <t>ショウカン</t>
    </rPh>
    <rPh sb="312" eb="314">
      <t>キンコウ</t>
    </rPh>
    <rPh sb="315" eb="316">
      <t>ハカ</t>
    </rPh>
    <rPh sb="317" eb="319">
      <t>ヒツヨウ</t>
    </rPh>
    <rPh sb="325" eb="327">
      <t>リョウキン</t>
    </rPh>
    <rPh sb="327" eb="329">
      <t>カイシュウ</t>
    </rPh>
    <rPh sb="329" eb="330">
      <t>リツ</t>
    </rPh>
    <rPh sb="332" eb="334">
      <t>キュウスイ</t>
    </rPh>
    <rPh sb="334" eb="336">
      <t>ゲンカ</t>
    </rPh>
    <rPh sb="337" eb="339">
      <t>キュウスイ</t>
    </rPh>
    <rPh sb="339" eb="341">
      <t>シュウエキ</t>
    </rPh>
    <rPh sb="342" eb="344">
      <t>ゲンショウ</t>
    </rPh>
    <rPh sb="344" eb="345">
      <t>オヨ</t>
    </rPh>
    <rPh sb="346" eb="348">
      <t>ドウリョク</t>
    </rPh>
    <rPh sb="348" eb="349">
      <t>ヒ</t>
    </rPh>
    <rPh sb="350" eb="352">
      <t>イタク</t>
    </rPh>
    <rPh sb="352" eb="353">
      <t>ヒ</t>
    </rPh>
    <rPh sb="353" eb="354">
      <t>トウ</t>
    </rPh>
    <rPh sb="355" eb="357">
      <t>ヒヨウ</t>
    </rPh>
    <rPh sb="357" eb="359">
      <t>ゾウカ</t>
    </rPh>
    <rPh sb="362" eb="364">
      <t>アッカ</t>
    </rPh>
    <rPh sb="365" eb="366">
      <t>スス</t>
    </rPh>
    <rPh sb="370" eb="372">
      <t>ジョウキョウ</t>
    </rPh>
    <rPh sb="376" eb="378">
      <t>ジギョウ</t>
    </rPh>
    <rPh sb="379" eb="381">
      <t>ヒツヨウ</t>
    </rPh>
    <rPh sb="382" eb="384">
      <t>ヒヨウ</t>
    </rPh>
    <rPh sb="385" eb="387">
      <t>キュウスイ</t>
    </rPh>
    <rPh sb="387" eb="389">
      <t>シュウエキ</t>
    </rPh>
    <rPh sb="390" eb="391">
      <t>マカナ</t>
    </rPh>
    <rPh sb="398" eb="399">
      <t>サラ</t>
    </rPh>
    <rPh sb="401" eb="403">
      <t>ケイエイ</t>
    </rPh>
    <rPh sb="404" eb="407">
      <t>ケンゼンカ</t>
    </rPh>
    <rPh sb="408" eb="410">
      <t>メザ</t>
    </rPh>
    <rPh sb="415" eb="417">
      <t>テキセツ</t>
    </rPh>
    <rPh sb="418" eb="420">
      <t>リョウキン</t>
    </rPh>
    <rPh sb="420" eb="422">
      <t>シュウニュウ</t>
    </rPh>
    <rPh sb="426" eb="428">
      <t>ケントウ</t>
    </rPh>
    <rPh sb="430" eb="432">
      <t>ヒツヨウ</t>
    </rPh>
    <rPh sb="438" eb="440">
      <t>シセツ</t>
    </rPh>
    <rPh sb="440" eb="442">
      <t>リヨウ</t>
    </rPh>
    <rPh sb="442" eb="443">
      <t>リツ</t>
    </rPh>
    <rPh sb="444" eb="447">
      <t>ヘイキンチ</t>
    </rPh>
    <rPh sb="448" eb="450">
      <t>シタマワ</t>
    </rPh>
    <rPh sb="454" eb="457">
      <t>コウリツテキ</t>
    </rPh>
    <rPh sb="458" eb="460">
      <t>シセツ</t>
    </rPh>
    <rPh sb="460" eb="462">
      <t>ウンヨウ</t>
    </rPh>
    <rPh sb="467" eb="468">
      <t>ヒ</t>
    </rPh>
    <rPh sb="469" eb="470">
      <t>ツヅ</t>
    </rPh>
    <rPh sb="483" eb="485">
      <t>シセツ</t>
    </rPh>
    <rPh sb="486" eb="489">
      <t>トウハイゴウ</t>
    </rPh>
    <rPh sb="490" eb="492">
      <t>ケントウ</t>
    </rPh>
    <rPh sb="497" eb="500">
      <t>ユウシュウリツ</t>
    </rPh>
    <rPh sb="501" eb="504">
      <t>ヘイキンチ</t>
    </rPh>
    <rPh sb="505" eb="507">
      <t>オオハバ</t>
    </rPh>
    <rPh sb="508" eb="510">
      <t>シタマワ</t>
    </rPh>
    <rPh sb="513" eb="516">
      <t>チケイテキ</t>
    </rPh>
    <rPh sb="516" eb="518">
      <t>ヨウソ</t>
    </rPh>
    <rPh sb="519" eb="521">
      <t>ヨウイン</t>
    </rPh>
    <rPh sb="528" eb="529">
      <t>カンガ</t>
    </rPh>
    <rPh sb="535" eb="536">
      <t>ヒ</t>
    </rPh>
    <rPh sb="537" eb="538">
      <t>ツヅ</t>
    </rPh>
    <rPh sb="539" eb="541">
      <t>ロウスイ</t>
    </rPh>
    <rPh sb="542" eb="544">
      <t>ソウキ</t>
    </rPh>
    <rPh sb="544" eb="546">
      <t>ハッケン</t>
    </rPh>
    <rPh sb="547" eb="549">
      <t>ヨウイン</t>
    </rPh>
    <rPh sb="549" eb="551">
      <t>ハンメイ</t>
    </rPh>
    <rPh sb="552" eb="553">
      <t>ム</t>
    </rPh>
    <rPh sb="555" eb="557">
      <t>チョウサ</t>
    </rPh>
    <rPh sb="558" eb="560">
      <t>ジッシ</t>
    </rPh>
    <rPh sb="562" eb="564">
      <t>ジョウショウ</t>
    </rPh>
    <rPh sb="565" eb="566">
      <t>ツト</t>
    </rPh>
    <phoneticPr fontId="4"/>
  </si>
  <si>
    <t>　経常収支比率や料金回収率等の健全性を示す指標はやや悪化しているが、流動比率は依然として良好な数値を示しており、当年度の収支を内部留保資金で賄っている状況である。
　また、令和5年度以降も、労務単価の上昇による委託費用の増加や物価高騰による材料費の増加が懸念されるため、当分は内部留保資金に頼った事業運営が強いられる。
　このような状況から、「桐生市水道事業経営戦略」に基づき、施設のﾀﾞｳﾝｻｲｼﾞﾝｸﾞ等水運用の見直しや適正な水道料金の研究等、収支ギャップ解消のための施策を迅速に実施し、持続可能な事業運営を目指していきたい。</t>
    <rPh sb="1" eb="3">
      <t>ケイジョウ</t>
    </rPh>
    <rPh sb="3" eb="5">
      <t>シュウシ</t>
    </rPh>
    <rPh sb="5" eb="7">
      <t>ヒリツ</t>
    </rPh>
    <rPh sb="8" eb="10">
      <t>リョウキン</t>
    </rPh>
    <rPh sb="10" eb="12">
      <t>カイシュウ</t>
    </rPh>
    <rPh sb="12" eb="13">
      <t>リツ</t>
    </rPh>
    <rPh sb="13" eb="14">
      <t>トウ</t>
    </rPh>
    <rPh sb="15" eb="18">
      <t>ケンゼンセイ</t>
    </rPh>
    <rPh sb="19" eb="20">
      <t>シメ</t>
    </rPh>
    <rPh sb="21" eb="23">
      <t>シヒョウ</t>
    </rPh>
    <rPh sb="26" eb="28">
      <t>アッカ</t>
    </rPh>
    <rPh sb="34" eb="36">
      <t>リュウドウ</t>
    </rPh>
    <rPh sb="36" eb="38">
      <t>ヒリツ</t>
    </rPh>
    <rPh sb="39" eb="41">
      <t>イゼン</t>
    </rPh>
    <rPh sb="44" eb="46">
      <t>リョウコウ</t>
    </rPh>
    <rPh sb="47" eb="49">
      <t>スウチ</t>
    </rPh>
    <rPh sb="50" eb="51">
      <t>シメ</t>
    </rPh>
    <rPh sb="56" eb="59">
      <t>トウネンド</t>
    </rPh>
    <rPh sb="60" eb="62">
      <t>シュウシ</t>
    </rPh>
    <rPh sb="63" eb="65">
      <t>ナイブ</t>
    </rPh>
    <rPh sb="65" eb="67">
      <t>リュウホ</t>
    </rPh>
    <rPh sb="67" eb="69">
      <t>シキン</t>
    </rPh>
    <rPh sb="70" eb="71">
      <t>マカナ</t>
    </rPh>
    <rPh sb="75" eb="77">
      <t>ジョウキョウ</t>
    </rPh>
    <rPh sb="86" eb="88">
      <t>レイワ</t>
    </rPh>
    <rPh sb="89" eb="91">
      <t>ネンド</t>
    </rPh>
    <rPh sb="91" eb="93">
      <t>イコウ</t>
    </rPh>
    <rPh sb="166" eb="168">
      <t>ジョウキョウ</t>
    </rPh>
    <rPh sb="220" eb="222">
      <t>ケンキュウ</t>
    </rPh>
    <rPh sb="222" eb="223">
      <t>トウ</t>
    </rPh>
    <rPh sb="224" eb="226">
      <t>シュウシ</t>
    </rPh>
    <rPh sb="230" eb="232">
      <t>カイショウ</t>
    </rPh>
    <rPh sb="236" eb="238">
      <t>シサク</t>
    </rPh>
    <rPh sb="239" eb="241">
      <t>ジンソク</t>
    </rPh>
    <rPh sb="242" eb="244">
      <t>ジッシ</t>
    </rPh>
    <rPh sb="246" eb="248">
      <t>ジゾク</t>
    </rPh>
    <rPh sb="248" eb="250">
      <t>カノウ</t>
    </rPh>
    <rPh sb="251" eb="253">
      <t>ジギョウ</t>
    </rPh>
    <rPh sb="253" eb="255">
      <t>ウンエイ</t>
    </rPh>
    <rPh sb="256" eb="258">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</si>
</sst>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0.72</c:v>
                </c:pt>
                <c:pt idx="1">
                  <c:v>1.1000000000000001</c:v>
                </c:pt>
                <c:pt idx="2">
                  <c:v>0.67</c:v>
                </c:pt>
                <c:pt idx="3">
                  <c:v>0.49</c:v>
                </c:pt>
                <c:pt idx="4">
                  <c:v>0.54</c:v>
                </c:pt>
              </c:numCache>
            </c:numRef>
          </c:val>
          <c:extLst>
            <c:ext xmlns:c16="http://schemas.microsoft.com/office/drawing/2014/chart" uri="{C3380CC4-5D6E-409C-BE32-E72D297353CC}">
              <c16:uniqueId val="{00000000-D1D1-4BDD-8F04-6D217C2D908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0.66</c:v>
                </c:pt>
                <c:pt idx="2">
                  <c:v>0.67</c:v>
                </c:pt>
                <c:pt idx="3">
                  <c:v>0.62</c:v>
                </c:pt>
                <c:pt idx="4">
                  <c:v>0.6</c:v>
                </c:pt>
              </c:numCache>
            </c:numRef>
          </c:val>
          <c:smooth val="0"/>
          <c:extLst>
            <c:ext xmlns:c16="http://schemas.microsoft.com/office/drawing/2014/chart" uri="{C3380CC4-5D6E-409C-BE32-E72D297353CC}">
              <c16:uniqueId val="{00000001-D1D1-4BDD-8F04-6D217C2D908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43.59</c:v>
                </c:pt>
                <c:pt idx="1">
                  <c:v>42.79</c:v>
                </c:pt>
                <c:pt idx="2">
                  <c:v>42.44</c:v>
                </c:pt>
                <c:pt idx="3">
                  <c:v>44.53</c:v>
                </c:pt>
                <c:pt idx="4">
                  <c:v>43.36</c:v>
                </c:pt>
              </c:numCache>
            </c:numRef>
          </c:val>
          <c:extLst>
            <c:ext xmlns:c16="http://schemas.microsoft.com/office/drawing/2014/chart" uri="{C3380CC4-5D6E-409C-BE32-E72D297353CC}">
              <c16:uniqueId val="{00000000-694D-4B75-982E-A8C1C2BBA79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62.83</c:v>
                </c:pt>
                <c:pt idx="1">
                  <c:v>62.05</c:v>
                </c:pt>
                <c:pt idx="2">
                  <c:v>63.23</c:v>
                </c:pt>
                <c:pt idx="3">
                  <c:v>62.59</c:v>
                </c:pt>
                <c:pt idx="4">
                  <c:v>61.81</c:v>
                </c:pt>
              </c:numCache>
            </c:numRef>
          </c:val>
          <c:smooth val="0"/>
          <c:extLst>
            <c:ext xmlns:c16="http://schemas.microsoft.com/office/drawing/2014/chart" uri="{C3380CC4-5D6E-409C-BE32-E72D297353CC}">
              <c16:uniqueId val="{00000001-694D-4B75-982E-A8C1C2BBA79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80.8</c:v>
                </c:pt>
                <c:pt idx="1">
                  <c:v>79.709999999999994</c:v>
                </c:pt>
                <c:pt idx="2">
                  <c:v>80.599999999999994</c:v>
                </c:pt>
                <c:pt idx="3">
                  <c:v>79.28</c:v>
                </c:pt>
                <c:pt idx="4">
                  <c:v>79.38</c:v>
                </c:pt>
              </c:numCache>
            </c:numRef>
          </c:val>
          <c:extLst>
            <c:ext xmlns:c16="http://schemas.microsoft.com/office/drawing/2014/chart" uri="{C3380CC4-5D6E-409C-BE32-E72D297353CC}">
              <c16:uniqueId val="{00000000-E2C3-4030-B1E8-F48E503163E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88.86</c:v>
                </c:pt>
                <c:pt idx="1">
                  <c:v>89.11</c:v>
                </c:pt>
                <c:pt idx="2">
                  <c:v>89.35</c:v>
                </c:pt>
                <c:pt idx="3">
                  <c:v>89.7</c:v>
                </c:pt>
                <c:pt idx="4">
                  <c:v>89.24</c:v>
                </c:pt>
              </c:numCache>
            </c:numRef>
          </c:val>
          <c:smooth val="0"/>
          <c:extLst>
            <c:ext xmlns:c16="http://schemas.microsoft.com/office/drawing/2014/chart" uri="{C3380CC4-5D6E-409C-BE32-E72D297353CC}">
              <c16:uniqueId val="{00000001-E2C3-4030-B1E8-F48E503163E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118.2</c:v>
                </c:pt>
                <c:pt idx="1">
                  <c:v>115.61</c:v>
                </c:pt>
                <c:pt idx="2">
                  <c:v>112.88</c:v>
                </c:pt>
                <c:pt idx="3">
                  <c:v>102.36</c:v>
                </c:pt>
                <c:pt idx="4">
                  <c:v>96.17</c:v>
                </c:pt>
              </c:numCache>
            </c:numRef>
          </c:val>
          <c:extLst>
            <c:ext xmlns:c16="http://schemas.microsoft.com/office/drawing/2014/chart" uri="{C3380CC4-5D6E-409C-BE32-E72D297353CC}">
              <c16:uniqueId val="{00000000-B483-437D-9B67-C6182785C96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113.82</c:v>
                </c:pt>
                <c:pt idx="1">
                  <c:v>112.82</c:v>
                </c:pt>
                <c:pt idx="2">
                  <c:v>111.21</c:v>
                </c:pt>
                <c:pt idx="3">
                  <c:v>111.89</c:v>
                </c:pt>
                <c:pt idx="4">
                  <c:v>109.99</c:v>
                </c:pt>
              </c:numCache>
            </c:numRef>
          </c:val>
          <c:smooth val="0"/>
          <c:extLst>
            <c:ext xmlns:c16="http://schemas.microsoft.com/office/drawing/2014/chart" uri="{C3380CC4-5D6E-409C-BE32-E72D297353CC}">
              <c16:uniqueId val="{00000001-B483-437D-9B67-C6182785C96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57.57</c:v>
                </c:pt>
                <c:pt idx="1">
                  <c:v>58.62</c:v>
                </c:pt>
                <c:pt idx="2">
                  <c:v>49.87</c:v>
                </c:pt>
                <c:pt idx="3">
                  <c:v>50.01</c:v>
                </c:pt>
                <c:pt idx="4">
                  <c:v>51.41</c:v>
                </c:pt>
              </c:numCache>
            </c:numRef>
          </c:val>
          <c:extLst>
            <c:ext xmlns:c16="http://schemas.microsoft.com/office/drawing/2014/chart" uri="{C3380CC4-5D6E-409C-BE32-E72D297353CC}">
              <c16:uniqueId val="{00000000-C3CC-4E12-BE4D-059C63D5A4B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47.89</c:v>
                </c:pt>
                <c:pt idx="1">
                  <c:v>48.69</c:v>
                </c:pt>
                <c:pt idx="2">
                  <c:v>49.62</c:v>
                </c:pt>
                <c:pt idx="3">
                  <c:v>50.5</c:v>
                </c:pt>
                <c:pt idx="4">
                  <c:v>51.28</c:v>
                </c:pt>
              </c:numCache>
            </c:numRef>
          </c:val>
          <c:smooth val="0"/>
          <c:extLst>
            <c:ext xmlns:c16="http://schemas.microsoft.com/office/drawing/2014/chart" uri="{C3380CC4-5D6E-409C-BE32-E72D297353CC}">
              <c16:uniqueId val="{00000001-C3CC-4E12-BE4D-059C63D5A4B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22.83</c:v>
                </c:pt>
                <c:pt idx="1">
                  <c:v>23.56</c:v>
                </c:pt>
                <c:pt idx="2">
                  <c:v>24.55</c:v>
                </c:pt>
                <c:pt idx="3">
                  <c:v>25.7</c:v>
                </c:pt>
                <c:pt idx="4">
                  <c:v>26.9</c:v>
                </c:pt>
              </c:numCache>
            </c:numRef>
          </c:val>
          <c:extLst>
            <c:ext xmlns:c16="http://schemas.microsoft.com/office/drawing/2014/chart" uri="{C3380CC4-5D6E-409C-BE32-E72D297353CC}">
              <c16:uniqueId val="{00000000-8DE4-497F-939A-CF567814FE7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16.899999999999999</c:v>
                </c:pt>
                <c:pt idx="1">
                  <c:v>18.260000000000002</c:v>
                </c:pt>
                <c:pt idx="2">
                  <c:v>19.510000000000002</c:v>
                </c:pt>
                <c:pt idx="3">
                  <c:v>21.19</c:v>
                </c:pt>
                <c:pt idx="4">
                  <c:v>22.64</c:v>
                </c:pt>
              </c:numCache>
            </c:numRef>
          </c:val>
          <c:smooth val="0"/>
          <c:extLst>
            <c:ext xmlns:c16="http://schemas.microsoft.com/office/drawing/2014/chart" uri="{C3380CC4-5D6E-409C-BE32-E72D297353CC}">
              <c16:uniqueId val="{00000001-8DE4-497F-939A-CF567814FE7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8D-46F1-9DC4-E3D6CB6602D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quot;-&quot;">
                  <c:v>0.45</c:v>
                </c:pt>
                <c:pt idx="4">
                  <c:v>0</c:v>
                </c:pt>
              </c:numCache>
            </c:numRef>
          </c:val>
          <c:smooth val="0"/>
          <c:extLst>
            <c:ext xmlns:c16="http://schemas.microsoft.com/office/drawing/2014/chart" uri="{C3380CC4-5D6E-409C-BE32-E72D297353CC}">
              <c16:uniqueId val="{00000001-438D-46F1-9DC4-E3D6CB6602D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864.73</c:v>
                </c:pt>
                <c:pt idx="1">
                  <c:v>1046.83</c:v>
                </c:pt>
                <c:pt idx="2">
                  <c:v>877.42</c:v>
                </c:pt>
                <c:pt idx="3">
                  <c:v>678.24</c:v>
                </c:pt>
                <c:pt idx="4">
                  <c:v>780.37</c:v>
                </c:pt>
              </c:numCache>
            </c:numRef>
          </c:val>
          <c:extLst>
            <c:ext xmlns:c16="http://schemas.microsoft.com/office/drawing/2014/chart" uri="{C3380CC4-5D6E-409C-BE32-E72D297353CC}">
              <c16:uniqueId val="{00000000-B70C-4C34-9391-028DDC271D8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335.6</c:v>
                </c:pt>
                <c:pt idx="1">
                  <c:v>358.91</c:v>
                </c:pt>
                <c:pt idx="2">
                  <c:v>360.96</c:v>
                </c:pt>
                <c:pt idx="3">
                  <c:v>351.29</c:v>
                </c:pt>
                <c:pt idx="4">
                  <c:v>364.24</c:v>
                </c:pt>
              </c:numCache>
            </c:numRef>
          </c:val>
          <c:smooth val="0"/>
          <c:extLst>
            <c:ext xmlns:c16="http://schemas.microsoft.com/office/drawing/2014/chart" uri="{C3380CC4-5D6E-409C-BE32-E72D297353CC}">
              <c16:uniqueId val="{00000001-B70C-4C34-9391-028DDC271D8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317.16000000000003</c:v>
                </c:pt>
                <c:pt idx="1">
                  <c:v>336.92</c:v>
                </c:pt>
                <c:pt idx="2">
                  <c:v>354.62</c:v>
                </c:pt>
                <c:pt idx="3">
                  <c:v>357.65</c:v>
                </c:pt>
                <c:pt idx="4">
                  <c:v>351.85</c:v>
                </c:pt>
              </c:numCache>
            </c:numRef>
          </c:val>
          <c:extLst>
            <c:ext xmlns:c16="http://schemas.microsoft.com/office/drawing/2014/chart" uri="{C3380CC4-5D6E-409C-BE32-E72D297353CC}">
              <c16:uniqueId val="{00000000-C212-40CD-A040-003A4323A60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258.26</c:v>
                </c:pt>
                <c:pt idx="1">
                  <c:v>247.27</c:v>
                </c:pt>
                <c:pt idx="2">
                  <c:v>239.18</c:v>
                </c:pt>
                <c:pt idx="3">
                  <c:v>236.29</c:v>
                </c:pt>
                <c:pt idx="4">
                  <c:v>238.77</c:v>
                </c:pt>
              </c:numCache>
            </c:numRef>
          </c:val>
          <c:smooth val="0"/>
          <c:extLst>
            <c:ext xmlns:c16="http://schemas.microsoft.com/office/drawing/2014/chart" uri="{C3380CC4-5D6E-409C-BE32-E72D297353CC}">
              <c16:uniqueId val="{00000001-C212-40CD-A040-003A4323A60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116.52</c:v>
                </c:pt>
                <c:pt idx="1">
                  <c:v>114</c:v>
                </c:pt>
                <c:pt idx="2">
                  <c:v>110.75</c:v>
                </c:pt>
                <c:pt idx="3">
                  <c:v>98.95</c:v>
                </c:pt>
                <c:pt idx="4">
                  <c:v>92.38</c:v>
                </c:pt>
              </c:numCache>
            </c:numRef>
          </c:val>
          <c:extLst>
            <c:ext xmlns:c16="http://schemas.microsoft.com/office/drawing/2014/chart" uri="{C3380CC4-5D6E-409C-BE32-E72D297353CC}">
              <c16:uniqueId val="{00000000-B4CC-49D2-B022-C2F0CEDFBDA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106.07</c:v>
                </c:pt>
                <c:pt idx="1">
                  <c:v>105.34</c:v>
                </c:pt>
                <c:pt idx="2">
                  <c:v>101.89</c:v>
                </c:pt>
                <c:pt idx="3">
                  <c:v>104.33</c:v>
                </c:pt>
                <c:pt idx="4">
                  <c:v>98.85</c:v>
                </c:pt>
              </c:numCache>
            </c:numRef>
          </c:val>
          <c:smooth val="0"/>
          <c:extLst>
            <c:ext xmlns:c16="http://schemas.microsoft.com/office/drawing/2014/chart" uri="{C3380CC4-5D6E-409C-BE32-E72D297353CC}">
              <c16:uniqueId val="{00000001-B4CC-49D2-B022-C2F0CEDFBDA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123.65</c:v>
                </c:pt>
                <c:pt idx="1">
                  <c:v>127.16</c:v>
                </c:pt>
                <c:pt idx="2">
                  <c:v>130.77000000000001</c:v>
                </c:pt>
                <c:pt idx="3">
                  <c:v>147.26</c:v>
                </c:pt>
                <c:pt idx="4">
                  <c:v>158.59</c:v>
                </c:pt>
              </c:numCache>
            </c:numRef>
          </c:val>
          <c:extLst>
            <c:ext xmlns:c16="http://schemas.microsoft.com/office/drawing/2014/chart" uri="{C3380CC4-5D6E-409C-BE32-E72D297353CC}">
              <c16:uniqueId val="{00000000-4C49-49F0-8B74-37D6221A2E6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159.22</c:v>
                </c:pt>
                <c:pt idx="1">
                  <c:v>159.6</c:v>
                </c:pt>
                <c:pt idx="2">
                  <c:v>156.32</c:v>
                </c:pt>
                <c:pt idx="3">
                  <c:v>157.4</c:v>
                </c:pt>
                <c:pt idx="4">
                  <c:v>162.61000000000001</c:v>
                </c:pt>
              </c:numCache>
            </c:numRef>
          </c:val>
          <c:smooth val="0"/>
          <c:extLst>
            <c:ext xmlns:c16="http://schemas.microsoft.com/office/drawing/2014/chart" uri="{C3380CC4-5D6E-409C-BE32-E72D297353CC}">
              <c16:uniqueId val="{00000001-4C49-49F0-8B74-37D6221A2E6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K87" sqref="BK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群馬県　桐生市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A3</v>
      </c>
      <c r="X8" s="44"/>
      <c r="Y8" s="44"/>
      <c r="Z8" s="44"/>
      <c r="AA8" s="44"/>
      <c r="AB8" s="44"/>
      <c r="AC8" s="44"/>
      <c r="AD8" s="44" t="str">
        <f>データ!$M$6</f>
        <v>非設置</v>
      </c>
      <c r="AE8" s="44"/>
      <c r="AF8" s="44"/>
      <c r="AG8" s="44"/>
      <c r="AH8" s="44"/>
      <c r="AI8" s="44"/>
      <c r="AJ8" s="44"/>
      <c r="AK8" s="2"/>
      <c r="AL8" s="45">
        <f>データ!$R$6</f>
        <v>104647</v>
      </c>
      <c r="AM8" s="45"/>
      <c r="AN8" s="45"/>
      <c r="AO8" s="45"/>
      <c r="AP8" s="45"/>
      <c r="AQ8" s="45"/>
      <c r="AR8" s="45"/>
      <c r="AS8" s="45"/>
      <c r="AT8" s="46">
        <f>データ!$S$6</f>
        <v>274.45</v>
      </c>
      <c r="AU8" s="47"/>
      <c r="AV8" s="47"/>
      <c r="AW8" s="47"/>
      <c r="AX8" s="47"/>
      <c r="AY8" s="47"/>
      <c r="AZ8" s="47"/>
      <c r="BA8" s="47"/>
      <c r="BB8" s="48">
        <f>データ!$T$6</f>
        <v>381.3</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74.09</v>
      </c>
      <c r="J10" s="47"/>
      <c r="K10" s="47"/>
      <c r="L10" s="47"/>
      <c r="M10" s="47"/>
      <c r="N10" s="47"/>
      <c r="O10" s="81"/>
      <c r="P10" s="48">
        <f>データ!$P$6</f>
        <v>99.76</v>
      </c>
      <c r="Q10" s="48"/>
      <c r="R10" s="48"/>
      <c r="S10" s="48"/>
      <c r="T10" s="48"/>
      <c r="U10" s="48"/>
      <c r="V10" s="48"/>
      <c r="W10" s="45">
        <f>データ!$Q$6</f>
        <v>2585</v>
      </c>
      <c r="X10" s="45"/>
      <c r="Y10" s="45"/>
      <c r="Z10" s="45"/>
      <c r="AA10" s="45"/>
      <c r="AB10" s="45"/>
      <c r="AC10" s="45"/>
      <c r="AD10" s="2"/>
      <c r="AE10" s="2"/>
      <c r="AF10" s="2"/>
      <c r="AG10" s="2"/>
      <c r="AH10" s="2"/>
      <c r="AI10" s="2"/>
      <c r="AJ10" s="2"/>
      <c r="AK10" s="2"/>
      <c r="AL10" s="45">
        <f>データ!$U$6</f>
        <v>103728</v>
      </c>
      <c r="AM10" s="45"/>
      <c r="AN10" s="45"/>
      <c r="AO10" s="45"/>
      <c r="AP10" s="45"/>
      <c r="AQ10" s="45"/>
      <c r="AR10" s="45"/>
      <c r="AS10" s="45"/>
      <c r="AT10" s="46">
        <f>データ!$V$6</f>
        <v>95.04</v>
      </c>
      <c r="AU10" s="47"/>
      <c r="AV10" s="47"/>
      <c r="AW10" s="47"/>
      <c r="AX10" s="47"/>
      <c r="AY10" s="47"/>
      <c r="AZ10" s="47"/>
      <c r="BA10" s="47"/>
      <c r="BB10" s="48">
        <f>データ!$W$6</f>
        <v>1091.4100000000001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110</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SjAvo7+3jjOHWmp+CjdMWIeC73kXoCAqlZDzO8zUF2dlaA9WKx6eqZIODxQjuknBtkO5teGwBQC+BIkaLHGPLA==" saltValue="doSBR/YNpDCOY8RmR/+d9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102032</v>
      </c>
      <c r="D6" s="20">
        <f t="shared" si="3"/>
        <v>46</v>
      </c>
      <c r="E6" s="20">
        <f t="shared" si="3"/>
        <v>1</v>
      </c>
      <c r="F6" s="20">
        <f t="shared" si="3"/>
        <v>0</v>
      </c>
      <c r="G6" s="20">
        <f t="shared" si="3"/>
        <v>1</v>
      </c>
      <c r="H6" s="20" t="str">
        <f t="shared" si="3"/>
        <v>群馬県　桐生市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74.09</v>
      </c>
      <c r="P6" s="21">
        <f t="shared" si="3"/>
        <v>99.76</v>
      </c>
      <c r="Q6" s="21">
        <f t="shared" si="3"/>
        <v>2585</v>
      </c>
      <c r="R6" s="21">
        <f t="shared" si="3"/>
        <v>104647</v>
      </c>
      <c r="S6" s="21">
        <f t="shared" si="3"/>
        <v>274.45</v>
      </c>
      <c r="T6" s="21">
        <f t="shared" si="3"/>
        <v>381.3</v>
      </c>
      <c r="U6" s="21">
        <f t="shared" si="3"/>
        <v>103728</v>
      </c>
      <c r="V6" s="21">
        <f t="shared" si="3"/>
        <v>95.04</v>
      </c>
      <c r="W6" s="21">
        <f t="shared" si="3"/>
        <v>1091.4100000000001</v>
      </c>
      <c r="X6" s="22">
        <f>IF(X7="",NA(),X7)</f>
        <v>118.2</v>
      </c>
      <c r="Y6" s="22">
        <f t="shared" ref="Y6:AG6" si="4">IF(Y7="",NA(),Y7)</f>
        <v>115.61</v>
      </c>
      <c r="Z6" s="22">
        <f t="shared" si="4"/>
        <v>112.88</v>
      </c>
      <c r="AA6" s="22">
        <f t="shared" si="4"/>
        <v>102.36</v>
      </c>
      <c r="AB6" s="22">
        <f t="shared" si="4"/>
        <v>96.17</v>
      </c>
      <c r="AC6" s="22">
        <f t="shared" si="4"/>
        <v>113.82</v>
      </c>
      <c r="AD6" s="22">
        <f t="shared" si="4"/>
        <v>112.82</v>
      </c>
      <c r="AE6" s="22">
        <f t="shared" si="4"/>
        <v>111.21</v>
      </c>
      <c r="AF6" s="22">
        <f t="shared" si="4"/>
        <v>111.89</v>
      </c>
      <c r="AG6" s="22">
        <f t="shared" si="4"/>
        <v>109.99</v>
      </c>
      <c r="AH6" s="21" t="str">
        <f>IF(AH7="","",IF(AH7="-","【-】","【"&amp;SUBSTITUTE(TEXT(AH7,"#,##0.00"),"-","△")&amp;"】"))</f>
        <v>【108.70】</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2">
        <f t="shared" si="5"/>
        <v>0.45</v>
      </c>
      <c r="AR6" s="21">
        <f t="shared" si="5"/>
        <v>0</v>
      </c>
      <c r="AS6" s="21" t="str">
        <f>IF(AS7="","",IF(AS7="-","【-】","【"&amp;SUBSTITUTE(TEXT(AS7,"#,##0.00"),"-","△")&amp;"】"))</f>
        <v>【1.34】</v>
      </c>
      <c r="AT6" s="22">
        <f>IF(AT7="",NA(),AT7)</f>
        <v>864.73</v>
      </c>
      <c r="AU6" s="22">
        <f t="shared" ref="AU6:BC6" si="6">IF(AU7="",NA(),AU7)</f>
        <v>1046.83</v>
      </c>
      <c r="AV6" s="22">
        <f t="shared" si="6"/>
        <v>877.42</v>
      </c>
      <c r="AW6" s="22">
        <f t="shared" si="6"/>
        <v>678.24</v>
      </c>
      <c r="AX6" s="22">
        <f t="shared" si="6"/>
        <v>780.37</v>
      </c>
      <c r="AY6" s="22">
        <f t="shared" si="6"/>
        <v>335.6</v>
      </c>
      <c r="AZ6" s="22">
        <f t="shared" si="6"/>
        <v>358.91</v>
      </c>
      <c r="BA6" s="22">
        <f t="shared" si="6"/>
        <v>360.96</v>
      </c>
      <c r="BB6" s="22">
        <f t="shared" si="6"/>
        <v>351.29</v>
      </c>
      <c r="BC6" s="22">
        <f t="shared" si="6"/>
        <v>364.24</v>
      </c>
      <c r="BD6" s="21" t="str">
        <f>IF(BD7="","",IF(BD7="-","【-】","【"&amp;SUBSTITUTE(TEXT(BD7,"#,##0.00"),"-","△")&amp;"】"))</f>
        <v>【252.29】</v>
      </c>
      <c r="BE6" s="22">
        <f>IF(BE7="",NA(),BE7)</f>
        <v>317.16000000000003</v>
      </c>
      <c r="BF6" s="22">
        <f t="shared" ref="BF6:BN6" si="7">IF(BF7="",NA(),BF7)</f>
        <v>336.92</v>
      </c>
      <c r="BG6" s="22">
        <f t="shared" si="7"/>
        <v>354.62</v>
      </c>
      <c r="BH6" s="22">
        <f t="shared" si="7"/>
        <v>357.65</v>
      </c>
      <c r="BI6" s="22">
        <f t="shared" si="7"/>
        <v>351.85</v>
      </c>
      <c r="BJ6" s="22">
        <f t="shared" si="7"/>
        <v>258.26</v>
      </c>
      <c r="BK6" s="22">
        <f t="shared" si="7"/>
        <v>247.27</v>
      </c>
      <c r="BL6" s="22">
        <f t="shared" si="7"/>
        <v>239.18</v>
      </c>
      <c r="BM6" s="22">
        <f t="shared" si="7"/>
        <v>236.29</v>
      </c>
      <c r="BN6" s="22">
        <f t="shared" si="7"/>
        <v>238.77</v>
      </c>
      <c r="BO6" s="21" t="str">
        <f>IF(BO7="","",IF(BO7="-","【-】","【"&amp;SUBSTITUTE(TEXT(BO7,"#,##0.00"),"-","△")&amp;"】"))</f>
        <v>【268.07】</v>
      </c>
      <c r="BP6" s="22">
        <f>IF(BP7="",NA(),BP7)</f>
        <v>116.52</v>
      </c>
      <c r="BQ6" s="22">
        <f t="shared" ref="BQ6:BY6" si="8">IF(BQ7="",NA(),BQ7)</f>
        <v>114</v>
      </c>
      <c r="BR6" s="22">
        <f t="shared" si="8"/>
        <v>110.75</v>
      </c>
      <c r="BS6" s="22">
        <f t="shared" si="8"/>
        <v>98.95</v>
      </c>
      <c r="BT6" s="22">
        <f t="shared" si="8"/>
        <v>92.38</v>
      </c>
      <c r="BU6" s="22">
        <f t="shared" si="8"/>
        <v>106.07</v>
      </c>
      <c r="BV6" s="22">
        <f t="shared" si="8"/>
        <v>105.34</v>
      </c>
      <c r="BW6" s="22">
        <f t="shared" si="8"/>
        <v>101.89</v>
      </c>
      <c r="BX6" s="22">
        <f t="shared" si="8"/>
        <v>104.33</v>
      </c>
      <c r="BY6" s="22">
        <f t="shared" si="8"/>
        <v>98.85</v>
      </c>
      <c r="BZ6" s="21" t="str">
        <f>IF(BZ7="","",IF(BZ7="-","【-】","【"&amp;SUBSTITUTE(TEXT(BZ7,"#,##0.00"),"-","△")&amp;"】"))</f>
        <v>【97.47】</v>
      </c>
      <c r="CA6" s="22">
        <f>IF(CA7="",NA(),CA7)</f>
        <v>123.65</v>
      </c>
      <c r="CB6" s="22">
        <f t="shared" ref="CB6:CJ6" si="9">IF(CB7="",NA(),CB7)</f>
        <v>127.16</v>
      </c>
      <c r="CC6" s="22">
        <f t="shared" si="9"/>
        <v>130.77000000000001</v>
      </c>
      <c r="CD6" s="22">
        <f t="shared" si="9"/>
        <v>147.26</v>
      </c>
      <c r="CE6" s="22">
        <f t="shared" si="9"/>
        <v>158.59</v>
      </c>
      <c r="CF6" s="22">
        <f t="shared" si="9"/>
        <v>159.22</v>
      </c>
      <c r="CG6" s="22">
        <f t="shared" si="9"/>
        <v>159.6</v>
      </c>
      <c r="CH6" s="22">
        <f t="shared" si="9"/>
        <v>156.32</v>
      </c>
      <c r="CI6" s="22">
        <f t="shared" si="9"/>
        <v>157.4</v>
      </c>
      <c r="CJ6" s="22">
        <f t="shared" si="9"/>
        <v>162.61000000000001</v>
      </c>
      <c r="CK6" s="21" t="str">
        <f>IF(CK7="","",IF(CK7="-","【-】","【"&amp;SUBSTITUTE(TEXT(CK7,"#,##0.00"),"-","△")&amp;"】"))</f>
        <v>【174.75】</v>
      </c>
      <c r="CL6" s="22">
        <f>IF(CL7="",NA(),CL7)</f>
        <v>43.59</v>
      </c>
      <c r="CM6" s="22">
        <f t="shared" ref="CM6:CU6" si="10">IF(CM7="",NA(),CM7)</f>
        <v>42.79</v>
      </c>
      <c r="CN6" s="22">
        <f t="shared" si="10"/>
        <v>42.44</v>
      </c>
      <c r="CO6" s="22">
        <f t="shared" si="10"/>
        <v>44.53</v>
      </c>
      <c r="CP6" s="22">
        <f t="shared" si="10"/>
        <v>43.36</v>
      </c>
      <c r="CQ6" s="22">
        <f t="shared" si="10"/>
        <v>62.83</v>
      </c>
      <c r="CR6" s="22">
        <f t="shared" si="10"/>
        <v>62.05</v>
      </c>
      <c r="CS6" s="22">
        <f t="shared" si="10"/>
        <v>63.23</v>
      </c>
      <c r="CT6" s="22">
        <f t="shared" si="10"/>
        <v>62.59</v>
      </c>
      <c r="CU6" s="22">
        <f t="shared" si="10"/>
        <v>61.81</v>
      </c>
      <c r="CV6" s="21" t="str">
        <f>IF(CV7="","",IF(CV7="-","【-】","【"&amp;SUBSTITUTE(TEXT(CV7,"#,##0.00"),"-","△")&amp;"】"))</f>
        <v>【59.97】</v>
      </c>
      <c r="CW6" s="22">
        <f>IF(CW7="",NA(),CW7)</f>
        <v>80.8</v>
      </c>
      <c r="CX6" s="22">
        <f t="shared" ref="CX6:DF6" si="11">IF(CX7="",NA(),CX7)</f>
        <v>79.709999999999994</v>
      </c>
      <c r="CY6" s="22">
        <f t="shared" si="11"/>
        <v>80.599999999999994</v>
      </c>
      <c r="CZ6" s="22">
        <f t="shared" si="11"/>
        <v>79.28</v>
      </c>
      <c r="DA6" s="22">
        <f t="shared" si="11"/>
        <v>79.38</v>
      </c>
      <c r="DB6" s="22">
        <f t="shared" si="11"/>
        <v>88.86</v>
      </c>
      <c r="DC6" s="22">
        <f t="shared" si="11"/>
        <v>89.11</v>
      </c>
      <c r="DD6" s="22">
        <f t="shared" si="11"/>
        <v>89.35</v>
      </c>
      <c r="DE6" s="22">
        <f t="shared" si="11"/>
        <v>89.7</v>
      </c>
      <c r="DF6" s="22">
        <f t="shared" si="11"/>
        <v>89.24</v>
      </c>
      <c r="DG6" s="21" t="str">
        <f>IF(DG7="","",IF(DG7="-","【-】","【"&amp;SUBSTITUTE(TEXT(DG7,"#,##0.00"),"-","△")&amp;"】"))</f>
        <v>【89.76】</v>
      </c>
      <c r="DH6" s="22">
        <f>IF(DH7="",NA(),DH7)</f>
        <v>57.57</v>
      </c>
      <c r="DI6" s="22">
        <f t="shared" ref="DI6:DQ6" si="12">IF(DI7="",NA(),DI7)</f>
        <v>58.62</v>
      </c>
      <c r="DJ6" s="22">
        <f t="shared" si="12"/>
        <v>49.87</v>
      </c>
      <c r="DK6" s="22">
        <f t="shared" si="12"/>
        <v>50.01</v>
      </c>
      <c r="DL6" s="22">
        <f t="shared" si="12"/>
        <v>51.41</v>
      </c>
      <c r="DM6" s="22">
        <f t="shared" si="12"/>
        <v>47.89</v>
      </c>
      <c r="DN6" s="22">
        <f t="shared" si="12"/>
        <v>48.69</v>
      </c>
      <c r="DO6" s="22">
        <f t="shared" si="12"/>
        <v>49.62</v>
      </c>
      <c r="DP6" s="22">
        <f t="shared" si="12"/>
        <v>50.5</v>
      </c>
      <c r="DQ6" s="22">
        <f t="shared" si="12"/>
        <v>51.28</v>
      </c>
      <c r="DR6" s="21" t="str">
        <f>IF(DR7="","",IF(DR7="-","【-】","【"&amp;SUBSTITUTE(TEXT(DR7,"#,##0.00"),"-","△")&amp;"】"))</f>
        <v>【51.51】</v>
      </c>
      <c r="DS6" s="22">
        <f>IF(DS7="",NA(),DS7)</f>
        <v>22.83</v>
      </c>
      <c r="DT6" s="22">
        <f t="shared" ref="DT6:EB6" si="13">IF(DT7="",NA(),DT7)</f>
        <v>23.56</v>
      </c>
      <c r="DU6" s="22">
        <f t="shared" si="13"/>
        <v>24.55</v>
      </c>
      <c r="DV6" s="22">
        <f t="shared" si="13"/>
        <v>25.7</v>
      </c>
      <c r="DW6" s="22">
        <f t="shared" si="13"/>
        <v>26.9</v>
      </c>
      <c r="DX6" s="22">
        <f t="shared" si="13"/>
        <v>16.899999999999999</v>
      </c>
      <c r="DY6" s="22">
        <f t="shared" si="13"/>
        <v>18.260000000000002</v>
      </c>
      <c r="DZ6" s="22">
        <f t="shared" si="13"/>
        <v>19.510000000000002</v>
      </c>
      <c r="EA6" s="22">
        <f t="shared" si="13"/>
        <v>21.19</v>
      </c>
      <c r="EB6" s="22">
        <f t="shared" si="13"/>
        <v>22.64</v>
      </c>
      <c r="EC6" s="21" t="str">
        <f>IF(EC7="","",IF(EC7="-","【-】","【"&amp;SUBSTITUTE(TEXT(EC7,"#,##0.00"),"-","△")&amp;"】"))</f>
        <v>【23.75】</v>
      </c>
      <c r="ED6" s="22">
        <f>IF(ED7="",NA(),ED7)</f>
        <v>0.72</v>
      </c>
      <c r="EE6" s="22">
        <f t="shared" ref="EE6:EM6" si="14">IF(EE7="",NA(),EE7)</f>
        <v>1.1000000000000001</v>
      </c>
      <c r="EF6" s="22">
        <f t="shared" si="14"/>
        <v>0.67</v>
      </c>
      <c r="EG6" s="22">
        <f t="shared" si="14"/>
        <v>0.49</v>
      </c>
      <c r="EH6" s="22">
        <f t="shared" si="14"/>
        <v>0.54</v>
      </c>
      <c r="EI6" s="22">
        <f t="shared" si="14"/>
        <v>0.72</v>
      </c>
      <c r="EJ6" s="22">
        <f t="shared" si="14"/>
        <v>0.66</v>
      </c>
      <c r="EK6" s="22">
        <f t="shared" si="14"/>
        <v>0.67</v>
      </c>
      <c r="EL6" s="22">
        <f t="shared" si="14"/>
        <v>0.62</v>
      </c>
      <c r="EM6" s="22">
        <f t="shared" si="14"/>
        <v>0.6</v>
      </c>
      <c r="EN6" s="21" t="str">
        <f>IF(EN7="","",IF(EN7="-","【-】","【"&amp;SUBSTITUTE(TEXT(EN7,"#,##0.00"),"-","△")&amp;"】"))</f>
        <v>【0.67】</v>
      </c>
    </row>
    <row r="7" spans="1:144" s="23" customFormat="1" x14ac:dyDescent="0.15">
      <c r="A7" s="15"/>
      <c r="B7" s="24">
        <v>2022</v>
      </c>
      <c r="C7" s="24">
        <v>102032</v>
      </c>
      <c r="D7" s="24">
        <v>46</v>
      </c>
      <c r="E7" s="24">
        <v>1</v>
      </c>
      <c r="F7" s="24">
        <v>0</v>
      </c>
      <c r="G7" s="24">
        <v>1</v>
      </c>
      <c r="H7" s="24" t="s">
        <v>93</v>
      </c>
      <c r="I7" s="24" t="s">
        <v>94</v>
      </c>
      <c r="J7" s="24" t="s">
        <v>95</v>
      </c>
      <c r="K7" s="24" t="s">
        <v>96</v>
      </c>
      <c r="L7" s="24" t="s">
        <v>97</v>
      </c>
      <c r="M7" s="24" t="s">
        <v>98</v>
      </c>
      <c r="N7" s="25" t="s">
        <v>99</v>
      </c>
      <c r="O7" s="25">
        <v>74.09</v>
      </c>
      <c r="P7" s="25">
        <v>99.76</v>
      </c>
      <c r="Q7" s="25">
        <v>2585</v>
      </c>
      <c r="R7" s="25">
        <v>104647</v>
      </c>
      <c r="S7" s="25">
        <v>274.45</v>
      </c>
      <c r="T7" s="25">
        <v>381.3</v>
      </c>
      <c r="U7" s="25">
        <v>103728</v>
      </c>
      <c r="V7" s="25">
        <v>95.04</v>
      </c>
      <c r="W7" s="25">
        <v>1091.4100000000001</v>
      </c>
      <c r="X7" s="25">
        <v>118.2</v>
      </c>
      <c r="Y7" s="25">
        <v>115.61</v>
      </c>
      <c r="Z7" s="25">
        <v>112.88</v>
      </c>
      <c r="AA7" s="25">
        <v>102.36</v>
      </c>
      <c r="AB7" s="25">
        <v>96.17</v>
      </c>
      <c r="AC7" s="25">
        <v>113.82</v>
      </c>
      <c r="AD7" s="25">
        <v>112.82</v>
      </c>
      <c r="AE7" s="25">
        <v>111.21</v>
      </c>
      <c r="AF7" s="25">
        <v>111.89</v>
      </c>
      <c r="AG7" s="25">
        <v>109.99</v>
      </c>
      <c r="AH7" s="25">
        <v>108.7</v>
      </c>
      <c r="AI7" s="25">
        <v>0</v>
      </c>
      <c r="AJ7" s="25">
        <v>0</v>
      </c>
      <c r="AK7" s="25">
        <v>0</v>
      </c>
      <c r="AL7" s="25">
        <v>0</v>
      </c>
      <c r="AM7" s="25">
        <v>0</v>
      </c>
      <c r="AN7" s="25">
        <v>0</v>
      </c>
      <c r="AO7" s="25">
        <v>0</v>
      </c>
      <c r="AP7" s="25">
        <v>0</v>
      </c>
      <c r="AQ7" s="25">
        <v>0.45</v>
      </c>
      <c r="AR7" s="25">
        <v>0</v>
      </c>
      <c r="AS7" s="25">
        <v>1.34</v>
      </c>
      <c r="AT7" s="25">
        <v>864.73</v>
      </c>
      <c r="AU7" s="25">
        <v>1046.83</v>
      </c>
      <c r="AV7" s="25">
        <v>877.42</v>
      </c>
      <c r="AW7" s="25">
        <v>678.24</v>
      </c>
      <c r="AX7" s="25">
        <v>780.37</v>
      </c>
      <c r="AY7" s="25">
        <v>335.6</v>
      </c>
      <c r="AZ7" s="25">
        <v>358.91</v>
      </c>
      <c r="BA7" s="25">
        <v>360.96</v>
      </c>
      <c r="BB7" s="25">
        <v>351.29</v>
      </c>
      <c r="BC7" s="25">
        <v>364.24</v>
      </c>
      <c r="BD7" s="25">
        <v>252.29</v>
      </c>
      <c r="BE7" s="25">
        <v>317.16000000000003</v>
      </c>
      <c r="BF7" s="25">
        <v>336.92</v>
      </c>
      <c r="BG7" s="25">
        <v>354.62</v>
      </c>
      <c r="BH7" s="25">
        <v>357.65</v>
      </c>
      <c r="BI7" s="25">
        <v>351.85</v>
      </c>
      <c r="BJ7" s="25">
        <v>258.26</v>
      </c>
      <c r="BK7" s="25">
        <v>247.27</v>
      </c>
      <c r="BL7" s="25">
        <v>239.18</v>
      </c>
      <c r="BM7" s="25">
        <v>236.29</v>
      </c>
      <c r="BN7" s="25">
        <v>238.77</v>
      </c>
      <c r="BO7" s="25">
        <v>268.07</v>
      </c>
      <c r="BP7" s="25">
        <v>116.52</v>
      </c>
      <c r="BQ7" s="25">
        <v>114</v>
      </c>
      <c r="BR7" s="25">
        <v>110.75</v>
      </c>
      <c r="BS7" s="25">
        <v>98.95</v>
      </c>
      <c r="BT7" s="25">
        <v>92.38</v>
      </c>
      <c r="BU7" s="25">
        <v>106.07</v>
      </c>
      <c r="BV7" s="25">
        <v>105.34</v>
      </c>
      <c r="BW7" s="25">
        <v>101.89</v>
      </c>
      <c r="BX7" s="25">
        <v>104.33</v>
      </c>
      <c r="BY7" s="25">
        <v>98.85</v>
      </c>
      <c r="BZ7" s="25">
        <v>97.47</v>
      </c>
      <c r="CA7" s="25">
        <v>123.65</v>
      </c>
      <c r="CB7" s="25">
        <v>127.16</v>
      </c>
      <c r="CC7" s="25">
        <v>130.77000000000001</v>
      </c>
      <c r="CD7" s="25">
        <v>147.26</v>
      </c>
      <c r="CE7" s="25">
        <v>158.59</v>
      </c>
      <c r="CF7" s="25">
        <v>159.22</v>
      </c>
      <c r="CG7" s="25">
        <v>159.6</v>
      </c>
      <c r="CH7" s="25">
        <v>156.32</v>
      </c>
      <c r="CI7" s="25">
        <v>157.4</v>
      </c>
      <c r="CJ7" s="25">
        <v>162.61000000000001</v>
      </c>
      <c r="CK7" s="25">
        <v>174.75</v>
      </c>
      <c r="CL7" s="25">
        <v>43.59</v>
      </c>
      <c r="CM7" s="25">
        <v>42.79</v>
      </c>
      <c r="CN7" s="25">
        <v>42.44</v>
      </c>
      <c r="CO7" s="25">
        <v>44.53</v>
      </c>
      <c r="CP7" s="25">
        <v>43.36</v>
      </c>
      <c r="CQ7" s="25">
        <v>62.83</v>
      </c>
      <c r="CR7" s="25">
        <v>62.05</v>
      </c>
      <c r="CS7" s="25">
        <v>63.23</v>
      </c>
      <c r="CT7" s="25">
        <v>62.59</v>
      </c>
      <c r="CU7" s="25">
        <v>61.81</v>
      </c>
      <c r="CV7" s="25">
        <v>59.97</v>
      </c>
      <c r="CW7" s="25">
        <v>80.8</v>
      </c>
      <c r="CX7" s="25">
        <v>79.709999999999994</v>
      </c>
      <c r="CY7" s="25">
        <v>80.599999999999994</v>
      </c>
      <c r="CZ7" s="25">
        <v>79.28</v>
      </c>
      <c r="DA7" s="25">
        <v>79.38</v>
      </c>
      <c r="DB7" s="25">
        <v>88.86</v>
      </c>
      <c r="DC7" s="25">
        <v>89.11</v>
      </c>
      <c r="DD7" s="25">
        <v>89.35</v>
      </c>
      <c r="DE7" s="25">
        <v>89.7</v>
      </c>
      <c r="DF7" s="25">
        <v>89.24</v>
      </c>
      <c r="DG7" s="25">
        <v>89.76</v>
      </c>
      <c r="DH7" s="25">
        <v>57.57</v>
      </c>
      <c r="DI7" s="25">
        <v>58.62</v>
      </c>
      <c r="DJ7" s="25">
        <v>49.87</v>
      </c>
      <c r="DK7" s="25">
        <v>50.01</v>
      </c>
      <c r="DL7" s="25">
        <v>51.41</v>
      </c>
      <c r="DM7" s="25">
        <v>47.89</v>
      </c>
      <c r="DN7" s="25">
        <v>48.69</v>
      </c>
      <c r="DO7" s="25">
        <v>49.62</v>
      </c>
      <c r="DP7" s="25">
        <v>50.5</v>
      </c>
      <c r="DQ7" s="25">
        <v>51.28</v>
      </c>
      <c r="DR7" s="25">
        <v>51.51</v>
      </c>
      <c r="DS7" s="25">
        <v>22.83</v>
      </c>
      <c r="DT7" s="25">
        <v>23.56</v>
      </c>
      <c r="DU7" s="25">
        <v>24.55</v>
      </c>
      <c r="DV7" s="25">
        <v>25.7</v>
      </c>
      <c r="DW7" s="25">
        <v>26.9</v>
      </c>
      <c r="DX7" s="25">
        <v>16.899999999999999</v>
      </c>
      <c r="DY7" s="25">
        <v>18.260000000000002</v>
      </c>
      <c r="DZ7" s="25">
        <v>19.510000000000002</v>
      </c>
      <c r="EA7" s="25">
        <v>21.19</v>
      </c>
      <c r="EB7" s="25">
        <v>22.64</v>
      </c>
      <c r="EC7" s="25">
        <v>23.75</v>
      </c>
      <c r="ED7" s="25">
        <v>0.72</v>
      </c>
      <c r="EE7" s="25">
        <v>1.1000000000000001</v>
      </c>
      <c r="EF7" s="25">
        <v>0.67</v>
      </c>
      <c r="EG7" s="25">
        <v>0.49</v>
      </c>
      <c r="EH7" s="25">
        <v>0.54</v>
      </c>
      <c r="EI7" s="25">
        <v>0.72</v>
      </c>
      <c r="EJ7" s="25">
        <v>0.66</v>
      </c>
      <c r="EK7" s="25">
        <v>0.67</v>
      </c>
      <c r="EL7" s="25">
        <v>0.62</v>
      </c>
      <c r="EM7" s="25">
        <v>0.6</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2024-01-24T05:30:59Z</cp:lastPrinted>
  <dcterms:created xsi:type="dcterms:W3CDTF">2023-12-05T00:50:42Z</dcterms:created>
  <dcterms:modified xsi:type="dcterms:W3CDTF">2024-01-24T23:57:51Z</dcterms:modified>
  <cp:category/>
</cp:coreProperties>
</file>