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3918C644-4FC1-448D-9D16-D446C5E4F94C}" xr6:coauthVersionLast="36" xr6:coauthVersionMax="36" xr10:uidLastSave="{00000000-0000-0000-0000-000000000000}"/>
  <bookViews>
    <workbookView xWindow="0" yWindow="0" windowWidth="28800" windowHeight="12135" tabRatio="889" xr2:uid="{00000000-000D-0000-FFFF-FFFF00000000}"/>
  </bookViews>
  <sheets>
    <sheet name="基本事項" sheetId="100" r:id="rId1"/>
    <sheet name="所要額算定シート " sheetId="103" r:id="rId2"/>
    <sheet name="（参考）病床融通に関する概要" sheetId="104" r:id="rId3"/>
  </sheets>
  <definedNames>
    <definedName name="_xlnm.Print_Area" localSheetId="2">'（参考）病床融通に関する概要'!$A$1:$Y$16</definedName>
    <definedName name="_xlnm.Print_Area" localSheetId="0">基本事項!$A$1:$CA$51</definedName>
    <definedName name="_xlnm.Print_Area" localSheetId="1">'所要額算定シート '!$A$1:$S$60</definedName>
    <definedName name="_xlnm.Print_Area">#REF!</definedName>
  </definedNames>
  <calcPr calcId="191029"/>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8"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<sst xmlns="http://schemas.openxmlformats.org/spreadsheetml/2006/main" count="220" uniqueCount="150">
  <si>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</si>
  <si>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</si>
  <si>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</si>
  <si>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</si>
  <si>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</si>
  <si>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</si>
  <si>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</si>
  <si>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</si>
  <si>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</si>
  <si>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</si>
  <si>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</si>
  <si>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</si>
  <si>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</si>
  <si>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</si>
  <si>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</si>
  <si>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</si>
  <si>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</si>
  <si>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</si>
  <si>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</si>
  <si>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</si>
  <si>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</si>
  <si>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介護医療院</t>
    <rPh sb="0" eb="2">
      <t>カイゴ</t>
    </rPh>
    <rPh sb="2" eb="4">
      <t>イリョウ</t>
    </rPh>
    <rPh sb="4" eb="5">
      <t>イン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</si>
  <si>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</si>
  <si>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</si>
  <si>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</si>
  <si>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</si>
  <si>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</si>
  <si>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</si>
  <si>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</si>
  <si>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</si>
  <si>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</si>
  <si>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</si>
  <si>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</si>
  <si>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</si>
  <si>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</si>
  <si>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</si>
  <si>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</si>
  <si>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</si>
  <si>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</si>
  <si>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</si>
  <si>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</si>
  <si>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</si>
  <si>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</si>
  <si>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</si>
  <si>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</si>
  <si>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</si>
  <si>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</si>
  <si>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</si>
  <si>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</si>
  <si>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</si>
  <si>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</si>
  <si>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</si>
  <si>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</si>
  <si>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</si>
  <si>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</si>
  <si>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</si>
  <si>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</si>
  <si>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</si>
  <si>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</si>
  <si>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</si>
  <si>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</si>
  <si>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</si>
  <si>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</si>
  <si>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</si>
  <si>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</si>
  <si>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</si>
  <si>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</si>
  <si>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</si>
  <si>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</si>
  <si>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</si>
  <si>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</si>
  <si>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</si>
  <si>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</si>
  <si>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</si>
  <si>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</si>
  <si>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</si>
  <si>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</si>
  <si>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</si>
  <si>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</si>
  <si>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</si>
  <si>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</si>
  <si>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</si>
  <si>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</si>
  <si>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</si>
  <si>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</si>
  <si>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</si>
  <si>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</si>
  <si>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</si>
  <si>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</si>
  <si>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</si>
  <si>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</si>
  <si>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</si>
  <si>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</si>
  <si>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</si>
  <si>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</si>
  <si>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</si>
  <si>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</si>
  <si>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</si>
  <si>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</si>
  <si>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</si>
  <si>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</si>
  <si>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</si>
  <si>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</si>
  <si>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</si>
  <si>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</si>
  <si>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</si>
  <si>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</si>
  <si>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</si>
  <si>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</si>
  <si>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</si>
  <si>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</si>
  <si>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</si>
  <si>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</si>
  <si>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</si>
  <si>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</si>
  <si>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</si>
  <si>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</si>
  <si>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</si>
  <si>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</si>
  <si>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</si>
  <si>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</si>
  <si>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</si>
  <si>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</si>
  <si>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</si>
  <si>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</si>
  <si>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</si>
  <si>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</si>
  <si>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</si>
  <si>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</si>
  <si>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</si>
  <si>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</si>
  <si>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</si>
  <si>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</si>
  <si>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</si>
  <si>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</si>
  <si>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記入年月日</t>
    <rPh sb="0" eb="2">
      <t>キニュウ</t>
    </rPh>
    <rPh sb="2" eb="3">
      <t>ネン</t>
    </rPh>
    <rPh sb="3" eb="5">
      <t>ネンガッピ</t>
    </rPh>
    <phoneticPr fontId="51"/>
  </si>
  <si>
    <t>１．基本事項</t>
    <rPh sb="2" eb="4">
      <t>キホン</t>
    </rPh>
    <rPh sb="4" eb="6">
      <t>ジコウ</t>
    </rPh>
    <phoneticPr fontId="1"/>
  </si>
  <si>
    <t>群馬県知事　様</t>
    <rPh sb="0" eb="3">
      <t>グンマケン</t>
    </rPh>
    <rPh sb="5" eb="7">
      <t>ケンチジ</t>
    </rPh>
    <rPh sb="6" eb="7">
      <t>サマ</t>
    </rPh>
    <phoneticPr fontId="51"/>
  </si>
  <si>
    <t>所要額(千円)</t>
    <rPh sb="0" eb="2">
      <t>ショヨウ</t>
    </rPh>
    <rPh sb="2" eb="3">
      <t>ガク</t>
    </rPh>
    <rPh sb="4" eb="6">
      <t>センエン</t>
    </rPh>
    <phoneticPr fontId="1"/>
  </si>
  <si>
    <t>■所要額算定シート</t>
    <rPh sb="1" eb="3">
      <t>ショヨウ</t>
    </rPh>
    <rPh sb="3" eb="4">
      <t>ガク</t>
    </rPh>
    <rPh sb="4" eb="6">
      <t>サンテイ</t>
    </rPh>
    <phoneticPr fontId="1"/>
  </si>
  <si>
    <t>所要額（千円）</t>
    <rPh sb="0" eb="2">
      <t>ショヨウ</t>
    </rPh>
    <rPh sb="2" eb="3">
      <t>ガク</t>
    </rPh>
    <rPh sb="4" eb="6">
      <t>センエン</t>
    </rPh>
    <phoneticPr fontId="1"/>
  </si>
  <si>
    <t>過去に本事業で支給済の病床数</t>
    <rPh sb="0" eb="14">
      <t>カコ</t>
    </rPh>
    <phoneticPr fontId="1"/>
  </si>
  <si>
    <t>　単独支援給付金支給事業の活用を希望するので、下記のとおり提出します。</t>
    <rPh sb="1" eb="3">
      <t>タンドク</t>
    </rPh>
    <rPh sb="3" eb="5">
      <t>シエン</t>
    </rPh>
    <rPh sb="5" eb="8">
      <t>キュウフキン</t>
    </rPh>
    <rPh sb="8" eb="10">
      <t>シキュウ</t>
    </rPh>
    <rPh sb="10" eb="12">
      <t>ジギョウ</t>
    </rPh>
    <rPh sb="13" eb="15">
      <t>カツヨウ</t>
    </rPh>
    <rPh sb="16" eb="18">
      <t>キボウ</t>
    </rPh>
    <rPh sb="23" eb="25">
      <t>カキ</t>
    </rPh>
    <rPh sb="29" eb="31">
      <t>テイシュツ</t>
    </rPh>
    <phoneticPr fontId="1"/>
  </si>
  <si>
    <t>回答様式</t>
    <rPh sb="0" eb="2">
      <t>カイトウ</t>
    </rPh>
    <rPh sb="2" eb="4">
      <t>ヨウシキ</t>
    </rPh>
    <phoneticPr fontId="51"/>
  </si>
  <si>
    <t>再編前の対象３区分の稼働病床数から一日平均実働病床数までの減少分に係る所要額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ショヨウ</t>
    </rPh>
    <rPh sb="37" eb="38">
      <t>ガク</t>
    </rPh>
    <phoneticPr fontId="1"/>
  </si>
  <si>
    <t>一日平均実働病床数から再編後の対象３区分の許可病床数までの減少分に係る所要額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ショヨウ</t>
    </rPh>
    <rPh sb="37" eb="38">
      <t>ガク</t>
    </rPh>
    <phoneticPr fontId="1"/>
  </si>
  <si>
    <t>月</t>
    <rPh sb="0" eb="1">
      <t>ツキ</t>
    </rPh>
    <phoneticPr fontId="1"/>
  </si>
  <si>
    <t>３．所要額</t>
    <rPh sb="2" eb="4">
      <t>ショヨウ</t>
    </rPh>
    <rPh sb="4" eb="5">
      <t>ガク</t>
    </rPh>
    <phoneticPr fontId="1"/>
  </si>
  <si>
    <t>２．病床機能再編完了予定日</t>
    <rPh sb="2" eb="4">
      <t>ビョウショウ</t>
    </rPh>
    <rPh sb="4" eb="6">
      <t>キノウ</t>
    </rPh>
    <rPh sb="6" eb="8">
      <t>サイヘン</t>
    </rPh>
    <rPh sb="8" eb="10">
      <t>カンリョウ</t>
    </rPh>
    <rPh sb="10" eb="13">
      <t>ヨテイビ</t>
    </rPh>
    <phoneticPr fontId="1"/>
  </si>
  <si>
    <t>活用希望調査票（単独支援給付金支給事業）</t>
    <rPh sb="0" eb="2">
      <t>カツヨウ</t>
    </rPh>
    <rPh sb="2" eb="4">
      <t>キボウ</t>
    </rPh>
    <rPh sb="4" eb="7">
      <t>チョウサヒョウ</t>
    </rPh>
    <rPh sb="8" eb="15">
      <t>タンドクシエンキュウフキン</t>
    </rPh>
    <rPh sb="15" eb="17">
      <t>シキュウ</t>
    </rPh>
    <rPh sb="17" eb="19">
      <t>ジギョウ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</si>
</sst>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00">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Fill="1" applyBorder="1" applyProtection="1">
      <alignment vertical="center"/>
    </xf>
    <xf numFmtId="0" fontId="57" fillId="0" borderId="53" xfId="0" applyFont="1" applyFill="1" applyBorder="1" applyProtection="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6"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Fill="1" applyBorder="1" applyProtection="1">
      <alignment vertical="center"/>
    </xf>
    <xf numFmtId="0" fontId="57" fillId="0" borderId="154" xfId="0" applyFont="1" applyFill="1" applyBorder="1" applyProtection="1">
      <alignment vertical="center"/>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73"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7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3"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4" fillId="0" borderId="52" xfId="0" applyNumberFormat="1" applyFont="1" applyFill="1" applyBorder="1" applyAlignment="1">
      <alignment vertical="center" shrinkToFit="1"/>
    </xf>
    <xf numFmtId="184" fontId="74" fillId="0" borderId="75" xfId="0" applyNumberFormat="1" applyFont="1" applyFill="1" applyBorder="1" applyAlignment="1">
      <alignment vertical="center" shrinkToFit="1"/>
    </xf>
    <xf numFmtId="184" fontId="74" fillId="0" borderId="76" xfId="0" applyNumberFormat="1" applyFont="1" applyFill="1" applyBorder="1" applyAlignment="1">
      <alignment vertical="center" shrinkToFit="1"/>
    </xf>
    <xf numFmtId="184" fontId="74" fillId="0" borderId="77" xfId="0" applyNumberFormat="1" applyFont="1" applyFill="1" applyBorder="1" applyAlignment="1">
      <alignment vertical="center" shrinkToFit="1"/>
    </xf>
    <xf numFmtId="184" fontId="74" fillId="0" borderId="2" xfId="0" applyNumberFormat="1" applyFont="1" applyFill="1" applyBorder="1" applyAlignment="1">
      <alignment vertical="center" shrinkToFit="1"/>
    </xf>
    <xf numFmtId="184" fontId="74" fillId="0" borderId="78" xfId="0" applyNumberFormat="1" applyFont="1" applyFill="1" applyBorder="1" applyAlignment="1">
      <alignment vertical="center" shrinkToFit="1"/>
    </xf>
    <xf numFmtId="184" fontId="74" fillId="51" borderId="75" xfId="0" applyNumberFormat="1" applyFont="1" applyFill="1" applyBorder="1" applyAlignment="1" applyProtection="1">
      <alignment vertical="center" shrinkToFit="1"/>
      <protection locked="0"/>
    </xf>
    <xf numFmtId="184" fontId="74" fillId="51" borderId="76" xfId="0" applyNumberFormat="1" applyFont="1" applyFill="1" applyBorder="1" applyAlignment="1" applyProtection="1">
      <alignment vertical="center" shrinkToFit="1"/>
      <protection locked="0"/>
    </xf>
    <xf numFmtId="184" fontId="74" fillId="51" borderId="77" xfId="0" applyNumberFormat="1" applyFont="1" applyFill="1" applyBorder="1" applyAlignment="1" applyProtection="1">
      <alignment vertical="center" shrinkToFit="1"/>
      <protection locked="0"/>
    </xf>
    <xf numFmtId="184" fontId="74" fillId="51" borderId="78" xfId="0" applyNumberFormat="1" applyFont="1" applyFill="1" applyBorder="1" applyAlignment="1" applyProtection="1">
      <alignment vertical="center" shrinkToFit="1"/>
      <protection locked="0"/>
    </xf>
    <xf numFmtId="184" fontId="74" fillId="0" borderId="80" xfId="0" applyNumberFormat="1" applyFont="1" applyFill="1" applyBorder="1" applyAlignment="1">
      <alignment vertical="center" shrinkToFit="1"/>
    </xf>
    <xf numFmtId="184" fontId="74" fillId="0" borderId="81" xfId="0" applyNumberFormat="1" applyFont="1" applyFill="1" applyBorder="1" applyAlignment="1">
      <alignment vertical="center" shrinkToFit="1"/>
    </xf>
    <xf numFmtId="184" fontId="74" fillId="0" borderId="82" xfId="0" applyNumberFormat="1" applyFont="1" applyFill="1" applyBorder="1" applyAlignment="1">
      <alignment vertical="center" shrinkToFit="1"/>
    </xf>
    <xf numFmtId="184" fontId="74" fillId="0" borderId="83" xfId="0" applyNumberFormat="1" applyFont="1" applyFill="1" applyBorder="1" applyAlignment="1">
      <alignment vertical="center" shrinkToFit="1"/>
    </xf>
    <xf numFmtId="184" fontId="74" fillId="0" borderId="79" xfId="0" applyNumberFormat="1" applyFont="1" applyFill="1" applyBorder="1" applyAlignment="1">
      <alignment vertical="center" shrinkToFit="1"/>
    </xf>
    <xf numFmtId="184" fontId="74" fillId="0" borderId="8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0" xfId="0" applyFont="1" applyFill="1" applyBorder="1" applyProtection="1">
      <alignment vertical="center"/>
    </xf>
    <xf numFmtId="0" fontId="60" fillId="49" borderId="68"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xf>
    <xf numFmtId="0" fontId="58" fillId="49" borderId="85" xfId="0" applyFont="1" applyFill="1" applyBorder="1" applyAlignment="1" applyProtection="1">
      <alignment vertical="center" wrapText="1"/>
    </xf>
    <xf numFmtId="0" fontId="57" fillId="0" borderId="85" xfId="0" applyFont="1" applyFill="1" applyBorder="1" applyProtection="1">
      <alignment vertical="center"/>
    </xf>
    <xf numFmtId="0" fontId="57" fillId="0" borderId="89" xfId="0" applyFont="1" applyFill="1" applyBorder="1" applyProtection="1">
      <alignment vertical="center"/>
    </xf>
    <xf numFmtId="0" fontId="58" fillId="49" borderId="148" xfId="0" applyFont="1" applyFill="1" applyBorder="1" applyAlignment="1" applyProtection="1">
      <alignment vertical="center" shrinkToFit="1"/>
    </xf>
    <xf numFmtId="0" fontId="57" fillId="0" borderId="148" xfId="0" applyFont="1" applyFill="1" applyBorder="1" applyProtection="1">
      <alignment vertical="center"/>
    </xf>
    <xf numFmtId="0" fontId="57" fillId="0" borderId="151" xfId="0" applyFont="1" applyFill="1" applyBorder="1" applyProtection="1">
      <alignment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52" borderId="61" xfId="0" applyFont="1" applyFill="1" applyBorder="1" applyAlignment="1" applyProtection="1">
      <alignment horizontal="center" vertical="center"/>
    </xf>
    <xf numFmtId="0" fontId="57" fillId="0" borderId="117" xfId="0" applyFont="1" applyFill="1" applyBorder="1" applyAlignment="1" applyProtection="1">
      <alignment horizontal="center" vertical="center"/>
    </xf>
    <xf numFmtId="0" fontId="57" fillId="0" borderId="147" xfId="0" applyFont="1" applyFill="1" applyBorder="1" applyAlignment="1" applyProtection="1">
      <alignment horizontal="center" vertical="center"/>
    </xf>
    <xf numFmtId="0" fontId="57" fillId="0" borderId="67" xfId="0" applyFont="1" applyFill="1" applyBorder="1" applyAlignment="1" applyProtection="1">
      <alignment horizontal="center" vertical="center"/>
    </xf>
    <xf numFmtId="0" fontId="57" fillId="0" borderId="6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53" xfId="0" applyNumberFormat="1" applyFont="1" applyFill="1" applyBorder="1" applyProtection="1">
      <alignment vertical="center"/>
    </xf>
    <xf numFmtId="184" fontId="57" fillId="0" borderId="52" xfId="0" applyNumberFormat="1" applyFont="1" applyFill="1" applyBorder="1" applyProtection="1">
      <alignment vertical="center"/>
    </xf>
    <xf numFmtId="0" fontId="57" fillId="0" borderId="52" xfId="0" applyFont="1" applyFill="1" applyBorder="1" applyProtection="1">
      <alignment vertical="center"/>
    </xf>
    <xf numFmtId="0" fontId="57" fillId="0" borderId="7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4" xfId="0" applyNumberFormat="1" applyFont="1" applyFill="1" applyBorder="1" applyProtection="1">
      <alignment vertical="center"/>
    </xf>
    <xf numFmtId="0" fontId="57" fillId="0" borderId="109" xfId="0" applyFont="1" applyBorder="1" applyAlignment="1" applyProtection="1">
      <alignment horizontal="center" vertical="center"/>
    </xf>
    <xf numFmtId="0" fontId="57" fillId="0" borderId="6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2" xfId="0" applyFont="1" applyFill="1" applyBorder="1" applyAlignment="1" applyProtection="1">
      <alignment horizontal="center" vertical="center" shrinkToFit="1"/>
    </xf>
    <xf numFmtId="185" fontId="57" fillId="0" borderId="91" xfId="0" applyNumberFormat="1" applyFont="1" applyFill="1" applyBorder="1" applyProtection="1">
      <alignment vertical="center"/>
    </xf>
    <xf numFmtId="184" fontId="57" fillId="52" borderId="124" xfId="0" applyNumberFormat="1" applyFont="1" applyFill="1" applyBorder="1" applyAlignment="1" applyProtection="1">
      <alignment horizontal="right" vertical="top"/>
    </xf>
    <xf numFmtId="184" fontId="57" fillId="52" borderId="125" xfId="0" applyNumberFormat="1" applyFont="1" applyFill="1" applyBorder="1" applyAlignment="1" applyProtection="1">
      <alignment horizontal="right" vertical="top"/>
    </xf>
    <xf numFmtId="0" fontId="61" fillId="0" borderId="144"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xf>
    <xf numFmtId="0" fontId="57" fillId="0" borderId="118" xfId="0" applyFont="1" applyBorder="1" applyProtection="1">
      <alignment vertical="center"/>
    </xf>
    <xf numFmtId="0" fontId="57" fillId="0" borderId="119" xfId="0" applyFont="1" applyBorder="1" applyProtection="1">
      <alignment vertical="center"/>
    </xf>
    <xf numFmtId="0" fontId="58" fillId="49" borderId="2" xfId="0" applyFont="1" applyFill="1" applyBorder="1" applyAlignment="1" applyProtection="1">
      <alignment horizontal="center" vertical="center"/>
    </xf>
    <xf numFmtId="0" fontId="58" fillId="0" borderId="98" xfId="0" applyFont="1" applyBorder="1" applyAlignment="1" applyProtection="1">
      <alignment horizontal="center" vertical="center" wrapText="1"/>
    </xf>
    <xf numFmtId="0" fontId="58" fillId="0" borderId="96"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7" fillId="0" borderId="120" xfId="0" applyFont="1" applyBorder="1" applyAlignment="1" applyProtection="1">
      <alignment horizontal="center" vertical="center"/>
    </xf>
    <xf numFmtId="0" fontId="57" fillId="0" borderId="102" xfId="0" applyFont="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97"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7" fillId="0" borderId="54" xfId="0" applyFont="1" applyFill="1" applyBorder="1" applyAlignment="1" applyProtection="1">
      <alignment vertical="center" shrinkToFit="1"/>
    </xf>
    <xf numFmtId="0" fontId="57" fillId="0" borderId="103" xfId="0" applyFont="1" applyFill="1" applyBorder="1" applyAlignment="1" applyProtection="1">
      <alignment horizontal="center" vertical="center" shrinkToFit="1"/>
    </xf>
    <xf numFmtId="184" fontId="57" fillId="0" borderId="143" xfId="0" applyNumberFormat="1" applyFont="1" applyFill="1" applyBorder="1" applyProtection="1">
      <alignment vertical="center"/>
    </xf>
    <xf numFmtId="184" fontId="57" fillId="0" borderId="138" xfId="0" applyNumberFormat="1" applyFont="1" applyFill="1" applyBorder="1" applyProtection="1">
      <alignment vertical="center"/>
    </xf>
    <xf numFmtId="184" fontId="57" fillId="52" borderId="61" xfId="0" applyNumberFormat="1" applyFont="1" applyFill="1" applyBorder="1" applyProtection="1">
      <alignment vertical="center"/>
    </xf>
    <xf numFmtId="184" fontId="57" fillId="0" borderId="117" xfId="0" applyNumberFormat="1" applyFont="1" applyFill="1" applyBorder="1" applyProtection="1">
      <alignment vertical="center"/>
    </xf>
    <xf numFmtId="184" fontId="57" fillId="0" borderId="105" xfId="0" applyNumberFormat="1" applyFont="1" applyFill="1" applyBorder="1" applyProtection="1">
      <alignment vertical="center"/>
    </xf>
    <xf numFmtId="184" fontId="57" fillId="0" borderId="66"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0" xfId="0" applyNumberFormat="1" applyFont="1" applyFill="1" applyBorder="1" applyProtection="1">
      <alignment vertical="center"/>
    </xf>
    <xf numFmtId="184" fontId="57" fillId="0" borderId="7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8" xfId="0" applyFont="1" applyFill="1" applyBorder="1" applyAlignment="1" applyProtection="1">
      <alignment horizontal="center" vertical="center"/>
    </xf>
    <xf numFmtId="0" fontId="58" fillId="49" borderId="52" xfId="0" applyFont="1" applyFill="1" applyBorder="1" applyAlignment="1" applyProtection="1">
      <alignment vertical="center" wrapText="1"/>
    </xf>
    <xf numFmtId="184" fontId="57" fillId="0" borderId="69" xfId="0" applyNumberFormat="1" applyFont="1" applyFill="1" applyBorder="1" applyProtection="1">
      <alignment vertical="center"/>
    </xf>
    <xf numFmtId="0" fontId="58" fillId="49" borderId="52"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7" xfId="0" applyNumberFormat="1" applyFont="1" applyFill="1" applyBorder="1" applyProtection="1">
      <alignment vertical="center"/>
    </xf>
    <xf numFmtId="187" fontId="57" fillId="0" borderId="104" xfId="0" applyNumberFormat="1" applyFont="1" applyFill="1" applyBorder="1" applyProtection="1">
      <alignment vertical="center"/>
    </xf>
    <xf numFmtId="0" fontId="57" fillId="0" borderId="162" xfId="0" applyFont="1" applyFill="1" applyBorder="1" applyProtection="1">
      <alignment vertical="center"/>
    </xf>
    <xf numFmtId="0" fontId="58" fillId="49" borderId="52"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1" xfId="0" applyNumberFormat="1" applyFont="1" applyFill="1" applyBorder="1" applyProtection="1">
      <alignment vertical="center"/>
    </xf>
    <xf numFmtId="0" fontId="57" fillId="52" borderId="6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8" xfId="0" applyFont="1" applyFill="1" applyBorder="1" applyProtection="1">
      <alignment vertical="center"/>
    </xf>
    <xf numFmtId="0" fontId="61" fillId="0" borderId="95" xfId="0" applyFont="1" applyFill="1" applyBorder="1" applyAlignment="1" applyProtection="1">
      <alignment horizontal="center" vertical="center"/>
    </xf>
    <xf numFmtId="0" fontId="61" fillId="0" borderId="146"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7" xfId="0" applyFont="1" applyFill="1" applyBorder="1" applyProtection="1">
      <alignment vertical="center"/>
    </xf>
    <xf numFmtId="38" fontId="57" fillId="0" borderId="61" xfId="0" applyNumberFormat="1" applyFont="1" applyFill="1" applyBorder="1" applyProtection="1">
      <alignment vertical="center"/>
    </xf>
    <xf numFmtId="0" fontId="57" fillId="0" borderId="0" xfId="0" applyFont="1" applyFill="1" applyBorder="1" applyProtection="1">
      <alignment vertical="center"/>
    </xf>
    <xf numFmtId="184" fontId="57" fillId="0" borderId="113" xfId="0" applyNumberFormat="1" applyFont="1" applyFill="1" applyBorder="1" applyProtection="1">
      <alignment vertical="center"/>
    </xf>
    <xf numFmtId="184" fontId="57" fillId="0" borderId="145" xfId="0" applyNumberFormat="1" applyFont="1" applyFill="1" applyBorder="1" applyProtection="1">
      <alignment vertical="center"/>
    </xf>
    <xf numFmtId="184" fontId="57" fillId="0" borderId="14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4"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7" fillId="0" borderId="166" xfId="0" applyFont="1" applyFill="1" applyBorder="1" applyAlignment="1" applyProtection="1">
      <alignment horizontal="center" vertical="center"/>
    </xf>
    <xf numFmtId="0" fontId="57" fillId="0" borderId="167" xfId="0" applyFont="1" applyFill="1" applyBorder="1" applyProtection="1">
      <alignment vertical="center"/>
    </xf>
    <xf numFmtId="0" fontId="57" fillId="0" borderId="168" xfId="0" applyFont="1" applyFill="1" applyBorder="1" applyProtection="1">
      <alignment vertical="center"/>
    </xf>
    <xf numFmtId="184" fontId="57" fillId="0" borderId="139" xfId="0" applyNumberFormat="1" applyFont="1" applyFill="1" applyBorder="1" applyProtection="1">
      <alignment vertical="center"/>
    </xf>
    <xf numFmtId="184" fontId="57" fillId="0" borderId="97"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87" xfId="0" applyNumberFormat="1" applyFont="1" applyFill="1" applyBorder="1" applyProtection="1">
      <alignment vertical="center"/>
    </xf>
    <xf numFmtId="0" fontId="57" fillId="0" borderId="171" xfId="0" applyFont="1" applyFill="1" applyBorder="1" applyAlignment="1" applyProtection="1">
      <alignment horizontal="center" vertical="center"/>
    </xf>
    <xf numFmtId="184" fontId="57" fillId="52" borderId="169" xfId="0" applyNumberFormat="1" applyFont="1" applyFill="1" applyBorder="1" applyProtection="1">
      <alignment vertical="center"/>
    </xf>
    <xf numFmtId="184" fontId="57" fillId="52" borderId="129" xfId="0" applyNumberFormat="1" applyFont="1" applyFill="1" applyBorder="1" applyProtection="1">
      <alignment vertical="center"/>
    </xf>
    <xf numFmtId="184" fontId="57" fillId="52" borderId="139" xfId="0" applyNumberFormat="1" applyFont="1" applyFill="1" applyBorder="1" applyAlignment="1" applyProtection="1">
      <alignment horizontal="right" vertical="top"/>
    </xf>
    <xf numFmtId="184" fontId="57" fillId="52" borderId="87" xfId="0" applyNumberFormat="1" applyFont="1" applyFill="1" applyBorder="1" applyAlignment="1" applyProtection="1">
      <alignment horizontal="right" vertical="top"/>
    </xf>
    <xf numFmtId="0" fontId="71" fillId="49" borderId="65" xfId="0" applyFont="1" applyFill="1" applyBorder="1" applyAlignment="1" applyProtection="1">
      <alignment horizontal="center" vertical="center" wrapText="1" shrinkToFit="1"/>
    </xf>
    <xf numFmtId="184" fontId="74" fillId="0" borderId="7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48" borderId="0" xfId="213" applyFont="1" applyFill="1" applyBorder="1" applyAlignment="1">
      <alignment vertical="center"/>
    </xf>
    <xf numFmtId="0" fontId="57" fillId="0" borderId="0" xfId="213" applyFont="1" applyFill="1" applyBorder="1" applyAlignment="1">
      <alignment vertical="center" wrapText="1"/>
    </xf>
    <xf numFmtId="0" fontId="57" fillId="0" borderId="0" xfId="213" applyFont="1" applyFill="1">
      <alignment vertical="center"/>
    </xf>
    <xf numFmtId="0" fontId="57" fillId="48" borderId="0" xfId="213" applyFont="1" applyFill="1" applyBorder="1" applyAlignment="1">
      <alignment horizontal="left" vertical="center"/>
    </xf>
    <xf numFmtId="0" fontId="57" fillId="48" borderId="0" xfId="213" applyFont="1" applyFill="1" applyBorder="1" applyAlignment="1">
      <alignment horizontal="center" vertical="center"/>
    </xf>
    <xf numFmtId="0" fontId="57" fillId="48" borderId="0" xfId="213" applyFont="1" applyFill="1" applyBorder="1" applyAlignment="1">
      <alignment horizontal="left" vertical="center"/>
    </xf>
    <xf numFmtId="0" fontId="57" fillId="48" borderId="118" xfId="213" applyFont="1" applyFill="1" applyBorder="1" applyAlignment="1">
      <alignment horizontal="center" vertical="center"/>
    </xf>
    <xf numFmtId="0" fontId="57" fillId="48" borderId="119" xfId="213" applyFont="1" applyFill="1" applyBorder="1" applyAlignment="1">
      <alignment horizontal="center" vertical="center"/>
    </xf>
    <xf numFmtId="0" fontId="57" fillId="48" borderId="0" xfId="213" applyFont="1" applyFill="1" applyBorder="1" applyAlignment="1">
      <alignment horizontal="center" vertical="center"/>
    </xf>
    <xf numFmtId="0" fontId="57" fillId="48" borderId="174" xfId="213" applyFont="1" applyFill="1" applyBorder="1" applyAlignment="1">
      <alignment horizontal="center" vertical="center"/>
    </xf>
    <xf numFmtId="0" fontId="57" fillId="48" borderId="175" xfId="213" applyFont="1" applyFill="1" applyBorder="1" applyAlignment="1">
      <alignment horizontal="center" vertical="center"/>
    </xf>
    <xf numFmtId="0" fontId="57" fillId="48" borderId="176" xfId="213" applyFont="1" applyFill="1" applyBorder="1" applyAlignment="1">
      <alignment horizontal="center" vertical="center"/>
    </xf>
    <xf numFmtId="0" fontId="57" fillId="51" borderId="173" xfId="213" applyFont="1" applyFill="1" applyBorder="1" applyAlignment="1" applyProtection="1">
      <alignment horizontal="center" vertical="center" shrinkToFit="1"/>
      <protection locked="0"/>
    </xf>
    <xf numFmtId="0" fontId="57" fillId="51" borderId="118" xfId="213" applyFont="1" applyFill="1" applyBorder="1" applyAlignment="1" applyProtection="1">
      <alignment horizontal="center" vertical="center" shrinkToFit="1"/>
      <protection locked="0"/>
    </xf>
    <xf numFmtId="0" fontId="57" fillId="51" borderId="101"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142" xfId="213" applyFont="1" applyFill="1" applyBorder="1" applyAlignment="1" applyProtection="1">
      <alignment horizontal="center" vertical="center" shrinkToFit="1"/>
      <protection locked="0"/>
    </xf>
    <xf numFmtId="0" fontId="57" fillId="51" borderId="175" xfId="213" applyFont="1" applyFill="1" applyBorder="1" applyAlignment="1" applyProtection="1">
      <alignment horizontal="center" vertical="center" shrinkToFit="1"/>
      <protection locked="0"/>
    </xf>
    <xf numFmtId="0" fontId="57" fillId="0" borderId="0" xfId="212" applyFont="1" applyFill="1" applyAlignment="1" applyProtection="1">
      <alignment vertical="center" shrinkToFit="1"/>
    </xf>
    <xf numFmtId="0" fontId="65" fillId="0" borderId="0" xfId="212" applyFont="1" applyFill="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7"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38" fontId="57" fillId="48" borderId="58" xfId="213" applyNumberFormat="1" applyFont="1" applyFill="1" applyBorder="1" applyAlignment="1" applyProtection="1">
      <alignment horizontal="center" vertical="center"/>
    </xf>
    <xf numFmtId="0" fontId="57" fillId="48" borderId="58" xfId="213" applyFont="1" applyFill="1" applyBorder="1" applyAlignment="1" applyProtection="1">
      <alignment horizontal="center" vertical="center"/>
    </xf>
    <xf numFmtId="0" fontId="57" fillId="48" borderId="59" xfId="213" applyFont="1" applyFill="1" applyBorder="1" applyAlignment="1" applyProtection="1">
      <alignment horizontal="center" vertical="center"/>
    </xf>
    <xf numFmtId="0" fontId="57" fillId="49" borderId="5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48" borderId="0" xfId="213" applyFont="1" applyFill="1" applyBorder="1" applyAlignment="1" applyProtection="1">
      <alignment horizontal="left" vertical="center" wrapText="1"/>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186" fontId="57" fillId="0" borderId="66" xfId="0" applyNumberFormat="1" applyFont="1" applyFill="1" applyBorder="1" applyAlignment="1" applyProtection="1">
      <alignment horizontal="center" vertical="center"/>
    </xf>
    <xf numFmtId="186" fontId="57" fillId="0" borderId="141" xfId="0" applyNumberFormat="1"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26" xfId="0" applyFont="1" applyFill="1" applyBorder="1" applyAlignment="1" applyProtection="1">
      <alignment horizontal="center" vertical="center"/>
    </xf>
    <xf numFmtId="0" fontId="61" fillId="0" borderId="158" xfId="0" applyFont="1" applyFill="1" applyBorder="1" applyAlignment="1" applyProtection="1">
      <alignment horizontal="center" vertical="center" wrapText="1" shrinkToFit="1"/>
    </xf>
    <xf numFmtId="0" fontId="61" fillId="0" borderId="160" xfId="0" applyFont="1" applyFill="1" applyBorder="1" applyAlignment="1" applyProtection="1">
      <alignment horizontal="center" vertical="center" wrapText="1" shrinkToFit="1"/>
    </xf>
    <xf numFmtId="0" fontId="61" fillId="0" borderId="52" xfId="0" applyFont="1" applyFill="1" applyBorder="1" applyAlignment="1" applyProtection="1">
      <alignment horizontal="center" vertical="center" wrapText="1" shrinkToFit="1"/>
    </xf>
    <xf numFmtId="0" fontId="61" fillId="0" borderId="161" xfId="0" applyFont="1" applyFill="1" applyBorder="1" applyAlignment="1" applyProtection="1">
      <alignment horizontal="center" vertical="center" wrapText="1" shrinkToFit="1"/>
    </xf>
    <xf numFmtId="0" fontId="57" fillId="0" borderId="106" xfId="0" applyFont="1" applyFill="1" applyBorder="1" applyAlignment="1" applyProtection="1">
      <alignment horizontal="center" vertical="center" shrinkToFit="1"/>
    </xf>
    <xf numFmtId="0" fontId="57" fillId="0" borderId="159" xfId="0" applyFont="1" applyFill="1" applyBorder="1" applyAlignment="1" applyProtection="1">
      <alignment horizontal="center" vertical="center" shrinkToFit="1"/>
    </xf>
    <xf numFmtId="0" fontId="61" fillId="0" borderId="62" xfId="0" applyFont="1" applyFill="1" applyBorder="1" applyAlignment="1" applyProtection="1">
      <alignment horizontal="center" vertical="center" wrapText="1" shrinkToFit="1"/>
    </xf>
    <xf numFmtId="0" fontId="61" fillId="0" borderId="109"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2"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wrapText="1" shrinkToFit="1"/>
    </xf>
    <xf numFmtId="0" fontId="57" fillId="0" borderId="118"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0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2" fillId="49" borderId="2" xfId="0" applyFont="1" applyFill="1" applyBorder="1" applyAlignment="1" applyProtection="1">
      <alignment horizontal="left" vertical="center" wrapText="1"/>
    </xf>
    <xf numFmtId="0" fontId="58" fillId="49" borderId="53"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69" xfId="0" applyFont="1" applyFill="1" applyBorder="1" applyAlignment="1" applyProtection="1">
      <alignment horizontal="center" vertical="center"/>
    </xf>
    <xf numFmtId="0" fontId="57" fillId="49" borderId="72" xfId="0" applyFont="1" applyFill="1" applyBorder="1" applyAlignment="1" applyProtection="1">
      <alignment horizontal="center" vertical="center"/>
    </xf>
    <xf numFmtId="0" fontId="57" fillId="49" borderId="73"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18" xfId="0" applyFont="1" applyFill="1" applyBorder="1" applyAlignment="1" applyProtection="1">
      <alignment horizontal="center" vertical="center"/>
    </xf>
    <xf numFmtId="0" fontId="61" fillId="0" borderId="65" xfId="0" applyFont="1" applyFill="1" applyBorder="1" applyAlignment="1" applyProtection="1">
      <alignment horizontal="center" vertical="center" wrapText="1"/>
    </xf>
    <xf numFmtId="0" fontId="58" fillId="0" borderId="114" xfId="0" applyFont="1" applyFill="1" applyBorder="1" applyAlignment="1" applyProtection="1">
      <alignment horizontal="center" vertical="center"/>
    </xf>
    <xf numFmtId="0" fontId="58" fillId="0" borderId="115" xfId="0" applyFont="1" applyFill="1" applyBorder="1" applyAlignment="1" applyProtection="1">
      <alignment horizontal="center" vertical="center"/>
    </xf>
    <xf numFmtId="0" fontId="58" fillId="0" borderId="63"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2" xfId="0" applyFont="1" applyFill="1" applyBorder="1" applyAlignment="1" applyProtection="1">
      <alignment horizontal="center" vertical="center"/>
    </xf>
    <xf numFmtId="0" fontId="61" fillId="0" borderId="99" xfId="0" applyFont="1" applyBorder="1" applyAlignment="1" applyProtection="1">
      <alignment horizontal="center" vertical="center" wrapText="1"/>
    </xf>
    <xf numFmtId="0" fontId="61" fillId="0" borderId="108" xfId="0" applyFont="1" applyBorder="1" applyAlignment="1" applyProtection="1">
      <alignment horizontal="center" vertical="center" wrapText="1"/>
    </xf>
    <xf numFmtId="0" fontId="61" fillId="0" borderId="10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2" xfId="0" applyFont="1" applyBorder="1" applyAlignment="1" applyProtection="1">
      <alignment horizontal="center" vertical="center" wrapText="1"/>
    </xf>
    <xf numFmtId="0" fontId="61" fillId="0" borderId="143" xfId="0" applyFont="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2" xfId="0" applyFont="1" applyFill="1" applyBorder="1" applyAlignment="1" applyProtection="1">
      <alignment horizontal="center" vertical="center" shrinkToFit="1"/>
    </xf>
    <xf numFmtId="0" fontId="57" fillId="0" borderId="143" xfId="0" applyFont="1" applyFill="1" applyBorder="1" applyAlignment="1" applyProtection="1">
      <alignment horizontal="center" vertical="center" shrinkToFit="1"/>
    </xf>
    <xf numFmtId="0" fontId="57" fillId="0" borderId="62" xfId="0" applyFont="1" applyBorder="1" applyAlignment="1" applyProtection="1">
      <alignment horizontal="center" vertical="center" shrinkToFit="1"/>
    </xf>
    <xf numFmtId="0" fontId="57" fillId="0" borderId="109" xfId="0" applyFont="1" applyBorder="1" applyAlignment="1" applyProtection="1">
      <alignment horizontal="center" vertical="center" shrinkToFit="1"/>
    </xf>
    <xf numFmtId="184" fontId="57" fillId="52" borderId="57" xfId="0" applyNumberFormat="1"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61" fillId="0" borderId="106" xfId="0" applyFont="1" applyFill="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xf>
    <xf numFmtId="0" fontId="58" fillId="0" borderId="10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7" fillId="52" borderId="104"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shrinkToFit="1"/>
    </xf>
    <xf numFmtId="0" fontId="58" fillId="0" borderId="119" xfId="0" applyFont="1" applyFill="1" applyBorder="1" applyAlignment="1" applyProtection="1">
      <alignment horizontal="center" vertical="center" shrinkToFit="1"/>
    </xf>
    <xf numFmtId="0" fontId="58" fillId="0" borderId="110" xfId="0" applyFont="1" applyFill="1" applyBorder="1" applyAlignment="1" applyProtection="1">
      <alignment horizontal="center" vertical="center" shrinkToFit="1"/>
    </xf>
    <xf numFmtId="0" fontId="58" fillId="0" borderId="137" xfId="0" applyFont="1" applyFill="1" applyBorder="1" applyAlignment="1" applyProtection="1">
      <alignment horizontal="center" vertical="center" shrinkToFit="1"/>
    </xf>
    <xf numFmtId="0" fontId="57" fillId="0" borderId="163" xfId="0" applyFont="1" applyFill="1" applyBorder="1" applyAlignment="1" applyProtection="1">
      <alignment horizontal="center" vertical="center"/>
    </xf>
    <xf numFmtId="0" fontId="57" fillId="0" borderId="17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62"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2"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32" xfId="0" applyFont="1" applyFill="1" applyBorder="1" applyAlignment="1" applyProtection="1">
      <alignment horizontal="center" vertical="center"/>
    </xf>
    <xf numFmtId="0" fontId="58" fillId="49" borderId="133" xfId="0" applyFont="1" applyFill="1" applyBorder="1" applyAlignment="1" applyProtection="1">
      <alignment horizontal="center" vertical="center"/>
    </xf>
    <xf numFmtId="0" fontId="57" fillId="49" borderId="114" xfId="0" applyFont="1" applyFill="1" applyBorder="1" applyAlignment="1" applyProtection="1">
      <alignment horizontal="center" vertical="center" shrinkToFit="1"/>
    </xf>
    <xf numFmtId="0" fontId="57" fillId="49" borderId="11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09" xfId="0" applyFont="1" applyFill="1" applyBorder="1" applyAlignment="1" applyProtection="1">
      <alignment horizontal="center" vertical="center" wrapText="1" shrinkToFit="1"/>
    </xf>
    <xf numFmtId="0" fontId="57" fillId="0" borderId="63"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shrinkToFit="1"/>
    </xf>
    <xf numFmtId="0" fontId="57" fillId="0" borderId="172" xfId="0" applyFont="1" applyFill="1" applyBorder="1" applyAlignment="1" applyProtection="1">
      <alignment horizontal="center" vertical="center" shrinkToFit="1"/>
    </xf>
    <xf numFmtId="0" fontId="57" fillId="0" borderId="90" xfId="0" applyFont="1" applyFill="1" applyBorder="1" applyAlignment="1" applyProtection="1">
      <alignment horizontal="center" vertical="center" shrinkToFit="1"/>
    </xf>
    <xf numFmtId="0" fontId="58" fillId="49" borderId="112" xfId="0" applyFont="1" applyFill="1" applyBorder="1" applyAlignment="1" applyProtection="1">
      <alignment horizontal="center" vertical="center" wrapText="1"/>
    </xf>
    <xf numFmtId="0" fontId="58" fillId="49" borderId="131" xfId="0" applyFont="1" applyFill="1" applyBorder="1" applyAlignment="1" applyProtection="1">
      <alignment horizontal="center" vertical="center" wrapText="1"/>
    </xf>
    <xf numFmtId="0" fontId="61" fillId="49" borderId="5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27"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1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07"/>
  <sheetViews>
    <sheetView showGridLines="0" tabSelected="1" view="pageBreakPreview" zoomScaleNormal="100" zoomScaleSheetLayoutView="100" workbookViewId="0">
      <selection activeCell="N19" sqref="N19:AM20"/>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80" t="s">
        <v>143</v>
      </c>
      <c r="B1" s="280"/>
      <c r="C1" s="280"/>
      <c r="D1" s="280"/>
      <c r="E1" s="280"/>
      <c r="F1" s="280"/>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80"/>
      <c r="B2" s="280"/>
      <c r="C2" s="280"/>
      <c r="D2" s="280"/>
      <c r="E2" s="280"/>
      <c r="F2" s="280"/>
      <c r="G2" s="281" t="s">
        <v>149</v>
      </c>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197"/>
      <c r="BX2" s="197"/>
      <c r="BY2" s="197"/>
    </row>
    <row r="3" spans="1:77" ht="6.75" customHeight="1">
      <c r="A3" s="280"/>
      <c r="B3" s="280"/>
      <c r="C3" s="280"/>
      <c r="D3" s="280"/>
      <c r="E3" s="280"/>
      <c r="F3" s="280"/>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197"/>
      <c r="BX3" s="197"/>
      <c r="BY3" s="197"/>
    </row>
    <row r="4" spans="1:77" ht="6.75" customHeight="1">
      <c r="A4" s="191"/>
      <c r="B4" s="191"/>
      <c r="C4" s="191"/>
      <c r="D4" s="191"/>
      <c r="E4" s="191"/>
      <c r="F4" s="19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197"/>
      <c r="BX4" s="197"/>
      <c r="BY4" s="197"/>
    </row>
    <row r="5" spans="1:77" ht="6.75" customHeight="1">
      <c r="A5" s="191"/>
      <c r="B5" s="191"/>
      <c r="C5" s="191"/>
      <c r="D5" s="191"/>
      <c r="E5" s="191"/>
      <c r="F5" s="19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199"/>
      <c r="BX5" s="199"/>
      <c r="BY5" s="199"/>
    </row>
    <row r="6" spans="1:77" ht="6.75" customHeight="1">
      <c r="A6" s="191"/>
      <c r="B6" s="348" t="s">
        <v>137</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199"/>
      <c r="BO6" s="199"/>
      <c r="BP6" s="199"/>
      <c r="BQ6" s="199"/>
      <c r="BR6" s="199"/>
      <c r="BS6" s="199"/>
      <c r="BT6" s="199"/>
      <c r="BU6" s="199"/>
      <c r="BV6" s="199"/>
      <c r="BW6" s="199"/>
      <c r="BX6" s="199"/>
      <c r="BY6" s="199"/>
    </row>
    <row r="7" spans="1:77" ht="6.75" customHeight="1">
      <c r="A7" s="191"/>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200"/>
      <c r="BO7" s="200"/>
      <c r="BP7" s="200"/>
      <c r="BQ7" s="200"/>
      <c r="BR7" s="200"/>
      <c r="BS7" s="200"/>
      <c r="BT7" s="200"/>
      <c r="BU7" s="200"/>
      <c r="BV7" s="200"/>
      <c r="BW7" s="200"/>
      <c r="BX7" s="200"/>
      <c r="BY7" s="200"/>
    </row>
    <row r="8" spans="1:77" ht="6.75" customHeight="1">
      <c r="A8" s="191"/>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c r="BC8" s="348"/>
      <c r="BD8" s="348"/>
      <c r="BE8" s="348"/>
      <c r="BF8" s="348"/>
      <c r="BG8" s="348"/>
      <c r="BH8" s="348"/>
      <c r="BI8" s="348"/>
      <c r="BJ8" s="348"/>
      <c r="BK8" s="348"/>
      <c r="BL8" s="348"/>
      <c r="BM8" s="348"/>
      <c r="BN8" s="200"/>
      <c r="BO8" s="200"/>
      <c r="BP8" s="200"/>
      <c r="BQ8" s="200"/>
      <c r="BR8" s="200"/>
      <c r="BS8" s="200"/>
      <c r="BT8" s="200"/>
      <c r="BU8" s="200"/>
      <c r="BV8" s="200"/>
      <c r="BW8" s="200"/>
      <c r="BX8" s="200"/>
      <c r="BY8" s="200"/>
    </row>
    <row r="9" spans="1:77" ht="6.75" customHeight="1">
      <c r="A9" s="201"/>
      <c r="B9" s="349" t="s">
        <v>142</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row>
    <row r="10" spans="1:77" ht="6.75" customHeight="1">
      <c r="A10" s="201"/>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row>
    <row r="11" spans="1:77" ht="6.75" customHeight="1">
      <c r="A11" s="19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row>
    <row r="12" spans="1:77" ht="6.75" customHeight="1">
      <c r="A12" s="19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row>
    <row r="13" spans="1:77" ht="6.75" customHeight="1">
      <c r="A13" s="201"/>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349"/>
      <c r="BU13" s="349"/>
      <c r="BV13" s="349"/>
      <c r="BW13" s="349"/>
      <c r="BX13" s="349"/>
      <c r="BY13" s="349"/>
    </row>
    <row r="14" spans="1:77" ht="6.75" customHeight="1">
      <c r="A14" s="19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282" t="s">
        <v>136</v>
      </c>
      <c r="B16" s="282"/>
      <c r="C16" s="282"/>
      <c r="D16" s="282"/>
      <c r="E16" s="282"/>
      <c r="F16" s="282"/>
      <c r="G16" s="282"/>
      <c r="H16" s="282"/>
      <c r="I16" s="282"/>
      <c r="J16" s="282"/>
      <c r="K16" s="282"/>
      <c r="L16" s="282"/>
      <c r="M16" s="282"/>
      <c r="N16" s="282"/>
      <c r="O16" s="282"/>
      <c r="P16" s="282"/>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69" t="s">
        <v>135</v>
      </c>
      <c r="AO16" s="370"/>
      <c r="AP16" s="370"/>
      <c r="AQ16" s="370"/>
      <c r="AR16" s="370"/>
      <c r="AS16" s="370"/>
      <c r="AT16" s="370"/>
      <c r="AU16" s="370"/>
      <c r="AV16" s="370"/>
      <c r="AW16" s="370"/>
      <c r="AX16" s="370"/>
      <c r="AY16" s="371"/>
      <c r="AZ16" s="366"/>
      <c r="BA16" s="288"/>
      <c r="BB16" s="288"/>
      <c r="BC16" s="288"/>
      <c r="BD16" s="288"/>
      <c r="BE16" s="288"/>
      <c r="BF16" s="288"/>
      <c r="BG16" s="288"/>
      <c r="BH16" s="363" t="s">
        <v>10</v>
      </c>
      <c r="BI16" s="363"/>
      <c r="BJ16" s="309"/>
      <c r="BK16" s="309"/>
      <c r="BL16" s="309"/>
      <c r="BM16" s="309"/>
      <c r="BN16" s="309"/>
      <c r="BO16" s="309"/>
      <c r="BP16" s="291" t="s">
        <v>9</v>
      </c>
      <c r="BQ16" s="291"/>
      <c r="BR16" s="288"/>
      <c r="BS16" s="288"/>
      <c r="BT16" s="288"/>
      <c r="BU16" s="288"/>
      <c r="BV16" s="288"/>
      <c r="BW16" s="288"/>
      <c r="BX16" s="291" t="s">
        <v>8</v>
      </c>
      <c r="BY16" s="350"/>
    </row>
    <row r="17" spans="1:78" ht="6.75" customHeight="1">
      <c r="A17" s="282"/>
      <c r="B17" s="282"/>
      <c r="C17" s="282"/>
      <c r="D17" s="282"/>
      <c r="E17" s="282"/>
      <c r="F17" s="282"/>
      <c r="G17" s="282"/>
      <c r="H17" s="282"/>
      <c r="I17" s="282"/>
      <c r="J17" s="282"/>
      <c r="K17" s="282"/>
      <c r="L17" s="282"/>
      <c r="M17" s="282"/>
      <c r="N17" s="282"/>
      <c r="O17" s="282"/>
      <c r="P17" s="282"/>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72"/>
      <c r="AO17" s="373"/>
      <c r="AP17" s="373"/>
      <c r="AQ17" s="373"/>
      <c r="AR17" s="373"/>
      <c r="AS17" s="373"/>
      <c r="AT17" s="373"/>
      <c r="AU17" s="373"/>
      <c r="AV17" s="373"/>
      <c r="AW17" s="373"/>
      <c r="AX17" s="373"/>
      <c r="AY17" s="374"/>
      <c r="AZ17" s="367"/>
      <c r="BA17" s="289"/>
      <c r="BB17" s="289"/>
      <c r="BC17" s="289"/>
      <c r="BD17" s="289"/>
      <c r="BE17" s="289"/>
      <c r="BF17" s="289"/>
      <c r="BG17" s="289"/>
      <c r="BH17" s="364"/>
      <c r="BI17" s="364"/>
      <c r="BJ17" s="277"/>
      <c r="BK17" s="277"/>
      <c r="BL17" s="277"/>
      <c r="BM17" s="277"/>
      <c r="BN17" s="277"/>
      <c r="BO17" s="277"/>
      <c r="BP17" s="292"/>
      <c r="BQ17" s="292"/>
      <c r="BR17" s="289"/>
      <c r="BS17" s="289"/>
      <c r="BT17" s="289"/>
      <c r="BU17" s="289"/>
      <c r="BV17" s="289"/>
      <c r="BW17" s="289"/>
      <c r="BX17" s="292"/>
      <c r="BY17" s="351"/>
    </row>
    <row r="18" spans="1:78" ht="6.75" customHeight="1">
      <c r="A18" s="283"/>
      <c r="B18" s="283"/>
      <c r="C18" s="283"/>
      <c r="D18" s="283"/>
      <c r="E18" s="283"/>
      <c r="F18" s="283"/>
      <c r="G18" s="283"/>
      <c r="H18" s="283"/>
      <c r="I18" s="283"/>
      <c r="J18" s="283"/>
      <c r="K18" s="283"/>
      <c r="L18" s="283"/>
      <c r="M18" s="283"/>
      <c r="N18" s="283"/>
      <c r="O18" s="283"/>
      <c r="P18" s="283"/>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75"/>
      <c r="AO18" s="376"/>
      <c r="AP18" s="376"/>
      <c r="AQ18" s="376"/>
      <c r="AR18" s="376"/>
      <c r="AS18" s="376"/>
      <c r="AT18" s="376"/>
      <c r="AU18" s="376"/>
      <c r="AV18" s="376"/>
      <c r="AW18" s="376"/>
      <c r="AX18" s="376"/>
      <c r="AY18" s="377"/>
      <c r="AZ18" s="368"/>
      <c r="BA18" s="290"/>
      <c r="BB18" s="290"/>
      <c r="BC18" s="290"/>
      <c r="BD18" s="290"/>
      <c r="BE18" s="290"/>
      <c r="BF18" s="290"/>
      <c r="BG18" s="290"/>
      <c r="BH18" s="365"/>
      <c r="BI18" s="365"/>
      <c r="BJ18" s="312"/>
      <c r="BK18" s="312"/>
      <c r="BL18" s="312"/>
      <c r="BM18" s="312"/>
      <c r="BN18" s="312"/>
      <c r="BO18" s="312"/>
      <c r="BP18" s="293"/>
      <c r="BQ18" s="293"/>
      <c r="BR18" s="290"/>
      <c r="BS18" s="290"/>
      <c r="BT18" s="290"/>
      <c r="BU18" s="290"/>
      <c r="BV18" s="290"/>
      <c r="BW18" s="290"/>
      <c r="BX18" s="293"/>
      <c r="BY18" s="352"/>
    </row>
    <row r="19" spans="1:78" ht="9.9499999999999993" customHeight="1">
      <c r="A19" s="294" t="s">
        <v>0</v>
      </c>
      <c r="B19" s="295"/>
      <c r="C19" s="295"/>
      <c r="D19" s="295"/>
      <c r="E19" s="295"/>
      <c r="F19" s="295"/>
      <c r="G19" s="295"/>
      <c r="H19" s="295"/>
      <c r="I19" s="295"/>
      <c r="J19" s="295"/>
      <c r="K19" s="295"/>
      <c r="L19" s="295"/>
      <c r="M19" s="296"/>
      <c r="N19" s="308"/>
      <c r="O19" s="309"/>
      <c r="P19" s="309"/>
      <c r="Q19" s="315"/>
      <c r="R19" s="309"/>
      <c r="S19" s="309"/>
      <c r="T19" s="309"/>
      <c r="U19" s="309"/>
      <c r="V19" s="309"/>
      <c r="W19" s="309"/>
      <c r="X19" s="309"/>
      <c r="Y19" s="309"/>
      <c r="Z19" s="309"/>
      <c r="AA19" s="309"/>
      <c r="AB19" s="309"/>
      <c r="AC19" s="309"/>
      <c r="AD19" s="309"/>
      <c r="AE19" s="309"/>
      <c r="AF19" s="309"/>
      <c r="AG19" s="309"/>
      <c r="AH19" s="309"/>
      <c r="AI19" s="309"/>
      <c r="AJ19" s="309"/>
      <c r="AK19" s="309"/>
      <c r="AL19" s="309"/>
      <c r="AM19" s="310"/>
      <c r="AN19" s="297" t="s">
        <v>1</v>
      </c>
      <c r="AO19" s="298"/>
      <c r="AP19" s="298"/>
      <c r="AQ19" s="298"/>
      <c r="AR19" s="298"/>
      <c r="AS19" s="298"/>
      <c r="AT19" s="298"/>
      <c r="AU19" s="298"/>
      <c r="AV19" s="298"/>
      <c r="AW19" s="298"/>
      <c r="AX19" s="298"/>
      <c r="AY19" s="299"/>
      <c r="AZ19" s="300" t="s">
        <v>3</v>
      </c>
      <c r="BA19" s="301"/>
      <c r="BB19" s="277"/>
      <c r="BC19" s="277"/>
      <c r="BD19" s="277"/>
      <c r="BE19" s="277"/>
      <c r="BF19" s="277"/>
      <c r="BG19" s="316" t="s">
        <v>4</v>
      </c>
      <c r="BH19" s="316"/>
      <c r="BI19" s="277"/>
      <c r="BJ19" s="277"/>
      <c r="BK19" s="277"/>
      <c r="BL19" s="277"/>
      <c r="BM19" s="277"/>
      <c r="BN19" s="277"/>
      <c r="BO19" s="277"/>
      <c r="BP19" s="277"/>
      <c r="BQ19" s="277"/>
      <c r="BR19" s="277"/>
      <c r="BS19" s="206"/>
      <c r="BT19" s="206"/>
      <c r="BU19" s="206"/>
      <c r="BV19" s="206"/>
      <c r="BW19" s="206"/>
      <c r="BX19" s="206"/>
      <c r="BY19" s="207"/>
      <c r="BZ19" s="208"/>
    </row>
    <row r="20" spans="1:78" ht="9.9499999999999993" customHeight="1">
      <c r="A20" s="331"/>
      <c r="B20" s="332"/>
      <c r="C20" s="332"/>
      <c r="D20" s="332"/>
      <c r="E20" s="332"/>
      <c r="F20" s="332"/>
      <c r="G20" s="332"/>
      <c r="H20" s="332"/>
      <c r="I20" s="332"/>
      <c r="J20" s="332"/>
      <c r="K20" s="332"/>
      <c r="L20" s="332"/>
      <c r="M20" s="333"/>
      <c r="N20" s="311"/>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c r="AN20" s="297"/>
      <c r="AO20" s="298"/>
      <c r="AP20" s="298"/>
      <c r="AQ20" s="298"/>
      <c r="AR20" s="298"/>
      <c r="AS20" s="298"/>
      <c r="AT20" s="298"/>
      <c r="AU20" s="298"/>
      <c r="AV20" s="298"/>
      <c r="AW20" s="298"/>
      <c r="AX20" s="298"/>
      <c r="AY20" s="299"/>
      <c r="AZ20" s="300"/>
      <c r="BA20" s="301"/>
      <c r="BB20" s="277"/>
      <c r="BC20" s="277"/>
      <c r="BD20" s="277"/>
      <c r="BE20" s="277"/>
      <c r="BF20" s="277"/>
      <c r="BG20" s="316"/>
      <c r="BH20" s="316"/>
      <c r="BI20" s="277"/>
      <c r="BJ20" s="277"/>
      <c r="BK20" s="277"/>
      <c r="BL20" s="277"/>
      <c r="BM20" s="277"/>
      <c r="BN20" s="277"/>
      <c r="BO20" s="277"/>
      <c r="BP20" s="277"/>
      <c r="BQ20" s="277"/>
      <c r="BR20" s="277"/>
      <c r="BS20" s="206"/>
      <c r="BT20" s="206"/>
      <c r="BU20" s="206"/>
      <c r="BV20" s="206"/>
      <c r="BW20" s="206"/>
      <c r="BX20" s="206"/>
      <c r="BY20" s="207"/>
      <c r="BZ20" s="208"/>
    </row>
    <row r="21" spans="1:78" ht="6.75" customHeight="1">
      <c r="A21" s="294" t="s">
        <v>17</v>
      </c>
      <c r="B21" s="295"/>
      <c r="C21" s="295"/>
      <c r="D21" s="295"/>
      <c r="E21" s="295"/>
      <c r="F21" s="295"/>
      <c r="G21" s="295"/>
      <c r="H21" s="295"/>
      <c r="I21" s="295"/>
      <c r="J21" s="295"/>
      <c r="K21" s="295"/>
      <c r="L21" s="295"/>
      <c r="M21" s="296"/>
      <c r="N21" s="353"/>
      <c r="O21" s="354"/>
      <c r="P21" s="354"/>
      <c r="Q21" s="355"/>
      <c r="R21" s="354"/>
      <c r="S21" s="354"/>
      <c r="T21" s="354"/>
      <c r="U21" s="354"/>
      <c r="V21" s="354"/>
      <c r="W21" s="354"/>
      <c r="X21" s="354"/>
      <c r="Y21" s="354"/>
      <c r="Z21" s="354"/>
      <c r="AA21" s="354"/>
      <c r="AB21" s="354"/>
      <c r="AC21" s="354"/>
      <c r="AD21" s="354"/>
      <c r="AE21" s="354"/>
      <c r="AF21" s="354"/>
      <c r="AG21" s="354"/>
      <c r="AH21" s="354"/>
      <c r="AI21" s="354"/>
      <c r="AJ21" s="354"/>
      <c r="AK21" s="354"/>
      <c r="AL21" s="354"/>
      <c r="AM21" s="356"/>
      <c r="AN21" s="297"/>
      <c r="AO21" s="298"/>
      <c r="AP21" s="298"/>
      <c r="AQ21" s="298"/>
      <c r="AR21" s="298"/>
      <c r="AS21" s="298"/>
      <c r="AT21" s="298"/>
      <c r="AU21" s="298"/>
      <c r="AV21" s="298"/>
      <c r="AW21" s="298"/>
      <c r="AX21" s="298"/>
      <c r="AY21" s="299"/>
      <c r="AZ21" s="334"/>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6"/>
      <c r="BZ21" s="208"/>
    </row>
    <row r="22" spans="1:78" ht="6.75" customHeight="1">
      <c r="A22" s="297"/>
      <c r="B22" s="298"/>
      <c r="C22" s="298"/>
      <c r="D22" s="298"/>
      <c r="E22" s="298"/>
      <c r="F22" s="298"/>
      <c r="G22" s="298"/>
      <c r="H22" s="298"/>
      <c r="I22" s="298"/>
      <c r="J22" s="298"/>
      <c r="K22" s="298"/>
      <c r="L22" s="298"/>
      <c r="M22" s="299"/>
      <c r="N22" s="357"/>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c r="AN22" s="297"/>
      <c r="AO22" s="298"/>
      <c r="AP22" s="298"/>
      <c r="AQ22" s="298"/>
      <c r="AR22" s="298"/>
      <c r="AS22" s="298"/>
      <c r="AT22" s="298"/>
      <c r="AU22" s="298"/>
      <c r="AV22" s="298"/>
      <c r="AW22" s="298"/>
      <c r="AX22" s="298"/>
      <c r="AY22" s="299"/>
      <c r="AZ22" s="334"/>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6"/>
    </row>
    <row r="23" spans="1:78" ht="6.75" customHeight="1">
      <c r="A23" s="297"/>
      <c r="B23" s="298"/>
      <c r="C23" s="298"/>
      <c r="D23" s="298"/>
      <c r="E23" s="298"/>
      <c r="F23" s="298"/>
      <c r="G23" s="298"/>
      <c r="H23" s="298"/>
      <c r="I23" s="298"/>
      <c r="J23" s="298"/>
      <c r="K23" s="298"/>
      <c r="L23" s="298"/>
      <c r="M23" s="299"/>
      <c r="N23" s="357"/>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9"/>
      <c r="AN23" s="297"/>
      <c r="AO23" s="298"/>
      <c r="AP23" s="298"/>
      <c r="AQ23" s="298"/>
      <c r="AR23" s="298"/>
      <c r="AS23" s="298"/>
      <c r="AT23" s="298"/>
      <c r="AU23" s="298"/>
      <c r="AV23" s="298"/>
      <c r="AW23" s="298"/>
      <c r="AX23" s="298"/>
      <c r="AY23" s="299"/>
      <c r="AZ23" s="334"/>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6"/>
    </row>
    <row r="24" spans="1:78" ht="6.75" customHeight="1">
      <c r="A24" s="297"/>
      <c r="B24" s="298"/>
      <c r="C24" s="298"/>
      <c r="D24" s="298"/>
      <c r="E24" s="298"/>
      <c r="F24" s="298"/>
      <c r="G24" s="298"/>
      <c r="H24" s="298"/>
      <c r="I24" s="298"/>
      <c r="J24" s="298"/>
      <c r="K24" s="298"/>
      <c r="L24" s="298"/>
      <c r="M24" s="299"/>
      <c r="N24" s="357"/>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9"/>
      <c r="AN24" s="297"/>
      <c r="AO24" s="298"/>
      <c r="AP24" s="298"/>
      <c r="AQ24" s="298"/>
      <c r="AR24" s="298"/>
      <c r="AS24" s="298"/>
      <c r="AT24" s="298"/>
      <c r="AU24" s="298"/>
      <c r="AV24" s="298"/>
      <c r="AW24" s="298"/>
      <c r="AX24" s="298"/>
      <c r="AY24" s="299"/>
      <c r="AZ24" s="334"/>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6"/>
    </row>
    <row r="25" spans="1:78" ht="6.75" customHeight="1">
      <c r="A25" s="297"/>
      <c r="B25" s="298"/>
      <c r="C25" s="298"/>
      <c r="D25" s="298"/>
      <c r="E25" s="298"/>
      <c r="F25" s="298"/>
      <c r="G25" s="298"/>
      <c r="H25" s="298"/>
      <c r="I25" s="298"/>
      <c r="J25" s="298"/>
      <c r="K25" s="298"/>
      <c r="L25" s="298"/>
      <c r="M25" s="299"/>
      <c r="N25" s="357"/>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9"/>
      <c r="AN25" s="297"/>
      <c r="AO25" s="298"/>
      <c r="AP25" s="298"/>
      <c r="AQ25" s="298"/>
      <c r="AR25" s="298"/>
      <c r="AS25" s="298"/>
      <c r="AT25" s="298"/>
      <c r="AU25" s="298"/>
      <c r="AV25" s="298"/>
      <c r="AW25" s="298"/>
      <c r="AX25" s="298"/>
      <c r="AY25" s="299"/>
      <c r="AZ25" s="334"/>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6"/>
    </row>
    <row r="26" spans="1:78" ht="6.75" customHeight="1">
      <c r="A26" s="331"/>
      <c r="B26" s="332"/>
      <c r="C26" s="332"/>
      <c r="D26" s="332"/>
      <c r="E26" s="332"/>
      <c r="F26" s="332"/>
      <c r="G26" s="332"/>
      <c r="H26" s="332"/>
      <c r="I26" s="332"/>
      <c r="J26" s="332"/>
      <c r="K26" s="332"/>
      <c r="L26" s="332"/>
      <c r="M26" s="333"/>
      <c r="N26" s="360"/>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2"/>
      <c r="AN26" s="331"/>
      <c r="AO26" s="332"/>
      <c r="AP26" s="332"/>
      <c r="AQ26" s="332"/>
      <c r="AR26" s="332"/>
      <c r="AS26" s="332"/>
      <c r="AT26" s="332"/>
      <c r="AU26" s="332"/>
      <c r="AV26" s="332"/>
      <c r="AW26" s="332"/>
      <c r="AX26" s="332"/>
      <c r="AY26" s="333"/>
      <c r="AZ26" s="337"/>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9"/>
    </row>
    <row r="27" spans="1:78" ht="9.9499999999999993" customHeight="1">
      <c r="A27" s="294" t="s">
        <v>0</v>
      </c>
      <c r="B27" s="295"/>
      <c r="C27" s="295"/>
      <c r="D27" s="295"/>
      <c r="E27" s="295"/>
      <c r="F27" s="295"/>
      <c r="G27" s="295"/>
      <c r="H27" s="295"/>
      <c r="I27" s="295"/>
      <c r="J27" s="295"/>
      <c r="K27" s="295"/>
      <c r="L27" s="295"/>
      <c r="M27" s="295"/>
      <c r="N27" s="308"/>
      <c r="O27" s="309"/>
      <c r="P27" s="309"/>
      <c r="Q27" s="315"/>
      <c r="R27" s="309"/>
      <c r="S27" s="309"/>
      <c r="T27" s="309"/>
      <c r="U27" s="309"/>
      <c r="V27" s="309"/>
      <c r="W27" s="309"/>
      <c r="X27" s="309"/>
      <c r="Y27" s="309"/>
      <c r="Z27" s="309"/>
      <c r="AA27" s="309"/>
      <c r="AB27" s="309"/>
      <c r="AC27" s="309"/>
      <c r="AD27" s="309"/>
      <c r="AE27" s="309"/>
      <c r="AF27" s="309"/>
      <c r="AG27" s="309"/>
      <c r="AH27" s="309"/>
      <c r="AI27" s="309"/>
      <c r="AJ27" s="309"/>
      <c r="AK27" s="309"/>
      <c r="AL27" s="309"/>
      <c r="AM27" s="310"/>
      <c r="AN27" s="294" t="s">
        <v>2</v>
      </c>
      <c r="AO27" s="295"/>
      <c r="AP27" s="295"/>
      <c r="AQ27" s="295"/>
      <c r="AR27" s="295"/>
      <c r="AS27" s="295"/>
      <c r="AT27" s="295"/>
      <c r="AU27" s="295"/>
      <c r="AV27" s="295"/>
      <c r="AW27" s="295"/>
      <c r="AX27" s="295"/>
      <c r="AY27" s="296"/>
      <c r="AZ27" s="340" t="s">
        <v>5</v>
      </c>
      <c r="BA27" s="341"/>
      <c r="BB27" s="341"/>
      <c r="BC27" s="341"/>
      <c r="BD27" s="341"/>
      <c r="BE27" s="342"/>
      <c r="BF27" s="308"/>
      <c r="BG27" s="309"/>
      <c r="BH27" s="309"/>
      <c r="BI27" s="309"/>
      <c r="BJ27" s="309"/>
      <c r="BK27" s="309"/>
      <c r="BL27" s="309"/>
      <c r="BM27" s="309"/>
      <c r="BN27" s="309"/>
      <c r="BO27" s="309"/>
      <c r="BP27" s="309"/>
      <c r="BQ27" s="309"/>
      <c r="BR27" s="309"/>
      <c r="BS27" s="309"/>
      <c r="BT27" s="309"/>
      <c r="BU27" s="309"/>
      <c r="BV27" s="309"/>
      <c r="BW27" s="309"/>
      <c r="BX27" s="309"/>
      <c r="BY27" s="310"/>
    </row>
    <row r="28" spans="1:78" ht="9.9499999999999993" customHeight="1">
      <c r="A28" s="331"/>
      <c r="B28" s="332"/>
      <c r="C28" s="332"/>
      <c r="D28" s="332"/>
      <c r="E28" s="332"/>
      <c r="F28" s="332"/>
      <c r="G28" s="332"/>
      <c r="H28" s="332"/>
      <c r="I28" s="332"/>
      <c r="J28" s="332"/>
      <c r="K28" s="332"/>
      <c r="L28" s="332"/>
      <c r="M28" s="332"/>
      <c r="N28" s="311"/>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3"/>
      <c r="AN28" s="297"/>
      <c r="AO28" s="298"/>
      <c r="AP28" s="298"/>
      <c r="AQ28" s="298"/>
      <c r="AR28" s="298"/>
      <c r="AS28" s="298"/>
      <c r="AT28" s="298"/>
      <c r="AU28" s="298"/>
      <c r="AV28" s="298"/>
      <c r="AW28" s="298"/>
      <c r="AX28" s="298"/>
      <c r="AY28" s="299"/>
      <c r="AZ28" s="343"/>
      <c r="BA28" s="344"/>
      <c r="BB28" s="344"/>
      <c r="BC28" s="344"/>
      <c r="BD28" s="344"/>
      <c r="BE28" s="345"/>
      <c r="BF28" s="311"/>
      <c r="BG28" s="312"/>
      <c r="BH28" s="312"/>
      <c r="BI28" s="312"/>
      <c r="BJ28" s="312"/>
      <c r="BK28" s="312"/>
      <c r="BL28" s="312"/>
      <c r="BM28" s="312"/>
      <c r="BN28" s="312"/>
      <c r="BO28" s="312"/>
      <c r="BP28" s="312"/>
      <c r="BQ28" s="312"/>
      <c r="BR28" s="312"/>
      <c r="BS28" s="312"/>
      <c r="BT28" s="312"/>
      <c r="BU28" s="312"/>
      <c r="BV28" s="312"/>
      <c r="BW28" s="312"/>
      <c r="BX28" s="312"/>
      <c r="BY28" s="313"/>
    </row>
    <row r="29" spans="1:78" ht="9.9499999999999993" customHeight="1">
      <c r="A29" s="314" t="s">
        <v>73</v>
      </c>
      <c r="B29" s="295"/>
      <c r="C29" s="295"/>
      <c r="D29" s="295"/>
      <c r="E29" s="295"/>
      <c r="F29" s="295"/>
      <c r="G29" s="295"/>
      <c r="H29" s="295"/>
      <c r="I29" s="295"/>
      <c r="J29" s="295"/>
      <c r="K29" s="295"/>
      <c r="L29" s="295"/>
      <c r="M29" s="296"/>
      <c r="N29" s="308"/>
      <c r="O29" s="309"/>
      <c r="P29" s="309"/>
      <c r="Q29" s="315"/>
      <c r="R29" s="309"/>
      <c r="S29" s="309"/>
      <c r="T29" s="309"/>
      <c r="U29" s="309"/>
      <c r="V29" s="309"/>
      <c r="W29" s="309"/>
      <c r="X29" s="309"/>
      <c r="Y29" s="309"/>
      <c r="Z29" s="309"/>
      <c r="AA29" s="309"/>
      <c r="AB29" s="309"/>
      <c r="AC29" s="309"/>
      <c r="AD29" s="309"/>
      <c r="AE29" s="309"/>
      <c r="AF29" s="309"/>
      <c r="AG29" s="309"/>
      <c r="AH29" s="309"/>
      <c r="AI29" s="309"/>
      <c r="AJ29" s="309"/>
      <c r="AK29" s="309"/>
      <c r="AL29" s="309"/>
      <c r="AM29" s="310"/>
      <c r="AN29" s="297"/>
      <c r="AO29" s="298"/>
      <c r="AP29" s="298"/>
      <c r="AQ29" s="298"/>
      <c r="AR29" s="298"/>
      <c r="AS29" s="298"/>
      <c r="AT29" s="298"/>
      <c r="AU29" s="298"/>
      <c r="AV29" s="298"/>
      <c r="AW29" s="298"/>
      <c r="AX29" s="298"/>
      <c r="AY29" s="299"/>
      <c r="AZ29" s="302" t="s">
        <v>6</v>
      </c>
      <c r="BA29" s="303"/>
      <c r="BB29" s="303"/>
      <c r="BC29" s="303"/>
      <c r="BD29" s="303"/>
      <c r="BE29" s="304"/>
      <c r="BF29" s="308"/>
      <c r="BG29" s="309"/>
      <c r="BH29" s="309"/>
      <c r="BI29" s="309"/>
      <c r="BJ29" s="309"/>
      <c r="BK29" s="309"/>
      <c r="BL29" s="309"/>
      <c r="BM29" s="309"/>
      <c r="BN29" s="309"/>
      <c r="BO29" s="309"/>
      <c r="BP29" s="309"/>
      <c r="BQ29" s="309"/>
      <c r="BR29" s="309"/>
      <c r="BS29" s="309"/>
      <c r="BT29" s="309"/>
      <c r="BU29" s="309"/>
      <c r="BV29" s="309"/>
      <c r="BW29" s="309"/>
      <c r="BX29" s="309"/>
      <c r="BY29" s="310"/>
    </row>
    <row r="30" spans="1:78" ht="9.9499999999999993" customHeight="1">
      <c r="A30" s="297"/>
      <c r="B30" s="298"/>
      <c r="C30" s="298"/>
      <c r="D30" s="298"/>
      <c r="E30" s="298"/>
      <c r="F30" s="298"/>
      <c r="G30" s="298"/>
      <c r="H30" s="298"/>
      <c r="I30" s="298"/>
      <c r="J30" s="298"/>
      <c r="K30" s="298"/>
      <c r="L30" s="298"/>
      <c r="M30" s="299"/>
      <c r="N30" s="329"/>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30"/>
      <c r="AN30" s="297"/>
      <c r="AO30" s="298"/>
      <c r="AP30" s="298"/>
      <c r="AQ30" s="298"/>
      <c r="AR30" s="298"/>
      <c r="AS30" s="298"/>
      <c r="AT30" s="298"/>
      <c r="AU30" s="298"/>
      <c r="AV30" s="298"/>
      <c r="AW30" s="298"/>
      <c r="AX30" s="298"/>
      <c r="AY30" s="299"/>
      <c r="AZ30" s="305"/>
      <c r="BA30" s="306"/>
      <c r="BB30" s="306"/>
      <c r="BC30" s="306"/>
      <c r="BD30" s="306"/>
      <c r="BE30" s="307"/>
      <c r="BF30" s="311"/>
      <c r="BG30" s="312"/>
      <c r="BH30" s="312"/>
      <c r="BI30" s="312"/>
      <c r="BJ30" s="312"/>
      <c r="BK30" s="312"/>
      <c r="BL30" s="312"/>
      <c r="BM30" s="312"/>
      <c r="BN30" s="312"/>
      <c r="BO30" s="312"/>
      <c r="BP30" s="312"/>
      <c r="BQ30" s="312"/>
      <c r="BR30" s="312"/>
      <c r="BS30" s="312"/>
      <c r="BT30" s="312"/>
      <c r="BU30" s="312"/>
      <c r="BV30" s="312"/>
      <c r="BW30" s="312"/>
      <c r="BX30" s="312"/>
      <c r="BY30" s="313"/>
    </row>
    <row r="31" spans="1:78" ht="9.9499999999999993" customHeight="1">
      <c r="A31" s="297"/>
      <c r="B31" s="298"/>
      <c r="C31" s="298"/>
      <c r="D31" s="298"/>
      <c r="E31" s="298"/>
      <c r="F31" s="298"/>
      <c r="G31" s="298"/>
      <c r="H31" s="298"/>
      <c r="I31" s="298"/>
      <c r="J31" s="298"/>
      <c r="K31" s="298"/>
      <c r="L31" s="298"/>
      <c r="M31" s="299"/>
      <c r="N31" s="329"/>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30"/>
      <c r="AN31" s="297"/>
      <c r="AO31" s="298"/>
      <c r="AP31" s="298"/>
      <c r="AQ31" s="298"/>
      <c r="AR31" s="298"/>
      <c r="AS31" s="298"/>
      <c r="AT31" s="298"/>
      <c r="AU31" s="298"/>
      <c r="AV31" s="298"/>
      <c r="AW31" s="298"/>
      <c r="AX31" s="298"/>
      <c r="AY31" s="299"/>
      <c r="AZ31" s="346" t="s">
        <v>11</v>
      </c>
      <c r="BA31" s="346"/>
      <c r="BB31" s="346"/>
      <c r="BC31" s="346"/>
      <c r="BD31" s="346"/>
      <c r="BE31" s="346"/>
      <c r="BF31" s="286"/>
      <c r="BG31" s="286"/>
      <c r="BH31" s="286"/>
      <c r="BI31" s="286"/>
      <c r="BJ31" s="286"/>
      <c r="BK31" s="286"/>
      <c r="BL31" s="286"/>
      <c r="BM31" s="286"/>
      <c r="BN31" s="286"/>
      <c r="BO31" s="286"/>
      <c r="BP31" s="286"/>
      <c r="BQ31" s="286"/>
      <c r="BR31" s="286"/>
      <c r="BS31" s="286"/>
      <c r="BT31" s="286"/>
      <c r="BU31" s="286"/>
      <c r="BV31" s="286"/>
      <c r="BW31" s="286"/>
      <c r="BX31" s="286"/>
      <c r="BY31" s="286"/>
    </row>
    <row r="32" spans="1:78" ht="9.9499999999999993" customHeight="1">
      <c r="A32" s="297"/>
      <c r="B32" s="298"/>
      <c r="C32" s="298"/>
      <c r="D32" s="298"/>
      <c r="E32" s="298"/>
      <c r="F32" s="298"/>
      <c r="G32" s="298"/>
      <c r="H32" s="298"/>
      <c r="I32" s="298"/>
      <c r="J32" s="298"/>
      <c r="K32" s="298"/>
      <c r="L32" s="298"/>
      <c r="M32" s="299"/>
      <c r="N32" s="329"/>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30"/>
      <c r="AN32" s="297"/>
      <c r="AO32" s="298"/>
      <c r="AP32" s="298"/>
      <c r="AQ32" s="298"/>
      <c r="AR32" s="298"/>
      <c r="AS32" s="298"/>
      <c r="AT32" s="298"/>
      <c r="AU32" s="298"/>
      <c r="AV32" s="298"/>
      <c r="AW32" s="298"/>
      <c r="AX32" s="298"/>
      <c r="AY32" s="299"/>
      <c r="AZ32" s="346"/>
      <c r="BA32" s="346"/>
      <c r="BB32" s="346"/>
      <c r="BC32" s="346"/>
      <c r="BD32" s="346"/>
      <c r="BE32" s="346"/>
      <c r="BF32" s="286"/>
      <c r="BG32" s="286"/>
      <c r="BH32" s="286"/>
      <c r="BI32" s="286"/>
      <c r="BJ32" s="286"/>
      <c r="BK32" s="286"/>
      <c r="BL32" s="286"/>
      <c r="BM32" s="286"/>
      <c r="BN32" s="286"/>
      <c r="BO32" s="286"/>
      <c r="BP32" s="286"/>
      <c r="BQ32" s="286"/>
      <c r="BR32" s="286"/>
      <c r="BS32" s="286"/>
      <c r="BT32" s="286"/>
      <c r="BU32" s="286"/>
      <c r="BV32" s="286"/>
      <c r="BW32" s="286"/>
      <c r="BX32" s="286"/>
      <c r="BY32" s="286"/>
    </row>
    <row r="33" spans="1:78" ht="9.9499999999999993" customHeight="1">
      <c r="A33" s="297"/>
      <c r="B33" s="298"/>
      <c r="C33" s="298"/>
      <c r="D33" s="298"/>
      <c r="E33" s="298"/>
      <c r="F33" s="298"/>
      <c r="G33" s="298"/>
      <c r="H33" s="298"/>
      <c r="I33" s="298"/>
      <c r="J33" s="298"/>
      <c r="K33" s="298"/>
      <c r="L33" s="298"/>
      <c r="M33" s="299"/>
      <c r="N33" s="329"/>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30"/>
      <c r="AN33" s="297"/>
      <c r="AO33" s="298"/>
      <c r="AP33" s="298"/>
      <c r="AQ33" s="298"/>
      <c r="AR33" s="298"/>
      <c r="AS33" s="298"/>
      <c r="AT33" s="298"/>
      <c r="AU33" s="298"/>
      <c r="AV33" s="298"/>
      <c r="AW33" s="298"/>
      <c r="AX33" s="298"/>
      <c r="AY33" s="299"/>
      <c r="AZ33" s="346" t="s">
        <v>7</v>
      </c>
      <c r="BA33" s="346"/>
      <c r="BB33" s="346"/>
      <c r="BC33" s="346"/>
      <c r="BD33" s="346"/>
      <c r="BE33" s="346"/>
      <c r="BF33" s="286"/>
      <c r="BG33" s="286"/>
      <c r="BH33" s="286"/>
      <c r="BI33" s="286"/>
      <c r="BJ33" s="286"/>
      <c r="BK33" s="286"/>
      <c r="BL33" s="286"/>
      <c r="BM33" s="286"/>
      <c r="BN33" s="286"/>
      <c r="BO33" s="286"/>
      <c r="BP33" s="286"/>
      <c r="BQ33" s="286"/>
      <c r="BR33" s="286"/>
      <c r="BS33" s="286"/>
      <c r="BT33" s="286"/>
      <c r="BU33" s="286"/>
      <c r="BV33" s="286"/>
      <c r="BW33" s="286"/>
      <c r="BX33" s="286"/>
      <c r="BY33" s="286"/>
    </row>
    <row r="34" spans="1:78" ht="9.9499999999999993" customHeight="1">
      <c r="A34" s="297"/>
      <c r="B34" s="298"/>
      <c r="C34" s="298"/>
      <c r="D34" s="298"/>
      <c r="E34" s="298"/>
      <c r="F34" s="298"/>
      <c r="G34" s="298"/>
      <c r="H34" s="298"/>
      <c r="I34" s="298"/>
      <c r="J34" s="298"/>
      <c r="K34" s="298"/>
      <c r="L34" s="298"/>
      <c r="M34" s="299"/>
      <c r="N34" s="329"/>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30"/>
      <c r="AN34" s="297"/>
      <c r="AO34" s="298"/>
      <c r="AP34" s="298"/>
      <c r="AQ34" s="298"/>
      <c r="AR34" s="298"/>
      <c r="AS34" s="298"/>
      <c r="AT34" s="298"/>
      <c r="AU34" s="298"/>
      <c r="AV34" s="298"/>
      <c r="AW34" s="298"/>
      <c r="AX34" s="298"/>
      <c r="AY34" s="299"/>
      <c r="AZ34" s="347"/>
      <c r="BA34" s="347"/>
      <c r="BB34" s="347"/>
      <c r="BC34" s="347"/>
      <c r="BD34" s="347"/>
      <c r="BE34" s="347"/>
      <c r="BF34" s="287"/>
      <c r="BG34" s="287"/>
      <c r="BH34" s="287"/>
      <c r="BI34" s="287"/>
      <c r="BJ34" s="287"/>
      <c r="BK34" s="287"/>
      <c r="BL34" s="287"/>
      <c r="BM34" s="287"/>
      <c r="BN34" s="287"/>
      <c r="BO34" s="287"/>
      <c r="BP34" s="287"/>
      <c r="BQ34" s="287"/>
      <c r="BR34" s="287"/>
      <c r="BS34" s="287"/>
      <c r="BT34" s="287"/>
      <c r="BU34" s="287"/>
      <c r="BV34" s="287"/>
      <c r="BW34" s="287"/>
      <c r="BX34" s="287"/>
      <c r="BY34" s="287"/>
      <c r="BZ34" s="209"/>
    </row>
    <row r="35" spans="1:78"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8" ht="6.7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8" s="264" customFormat="1" ht="8.25" customHeight="1">
      <c r="A37" s="267" t="s">
        <v>148</v>
      </c>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2"/>
      <c r="AB37" s="262"/>
      <c r="AC37" s="262"/>
      <c r="AD37" s="262"/>
      <c r="AE37" s="262"/>
      <c r="AF37" s="262"/>
      <c r="AG37" s="262"/>
      <c r="AH37" s="262"/>
      <c r="AI37" s="262"/>
      <c r="AJ37" s="262"/>
      <c r="AK37" s="262"/>
      <c r="AL37" s="262"/>
      <c r="AM37" s="262"/>
      <c r="AN37" s="262"/>
      <c r="AO37" s="262"/>
      <c r="AP37" s="262"/>
      <c r="AQ37" s="262"/>
      <c r="AR37" s="262"/>
      <c r="AS37" s="262"/>
      <c r="AT37" s="263"/>
    </row>
    <row r="38" spans="1:78" s="264" customFormat="1" ht="6.75" customHeight="1" thickBot="1">
      <c r="A38" s="267"/>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2"/>
      <c r="AB38" s="262"/>
      <c r="AC38" s="262"/>
      <c r="AD38" s="262"/>
      <c r="AE38" s="262"/>
      <c r="AF38" s="262"/>
      <c r="AG38" s="262"/>
      <c r="AH38" s="262"/>
      <c r="AI38" s="262"/>
      <c r="AJ38" s="262"/>
      <c r="AK38" s="262"/>
      <c r="AL38" s="262"/>
      <c r="AM38" s="262"/>
      <c r="AN38" s="262"/>
      <c r="AO38" s="262"/>
      <c r="AP38" s="262"/>
      <c r="AQ38" s="262"/>
      <c r="AR38" s="262"/>
      <c r="AS38" s="262"/>
      <c r="AT38" s="263"/>
    </row>
    <row r="39" spans="1:78" s="264" customFormat="1" ht="6.75" customHeight="1">
      <c r="A39" s="274"/>
      <c r="B39" s="275"/>
      <c r="C39" s="275"/>
      <c r="D39" s="275"/>
      <c r="E39" s="275"/>
      <c r="F39" s="275"/>
      <c r="G39" s="275"/>
      <c r="H39" s="268" t="s">
        <v>10</v>
      </c>
      <c r="I39" s="268"/>
      <c r="J39" s="275"/>
      <c r="K39" s="275"/>
      <c r="L39" s="275"/>
      <c r="M39" s="275"/>
      <c r="N39" s="268" t="s">
        <v>146</v>
      </c>
      <c r="O39" s="268"/>
      <c r="P39" s="275"/>
      <c r="Q39" s="275"/>
      <c r="R39" s="275"/>
      <c r="S39" s="275"/>
      <c r="T39" s="268" t="s">
        <v>8</v>
      </c>
      <c r="U39" s="269"/>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3"/>
    </row>
    <row r="40" spans="1:78" s="264" customFormat="1" ht="6.75" customHeight="1">
      <c r="A40" s="276"/>
      <c r="B40" s="277"/>
      <c r="C40" s="277"/>
      <c r="D40" s="277"/>
      <c r="E40" s="277"/>
      <c r="F40" s="277"/>
      <c r="G40" s="277"/>
      <c r="H40" s="270"/>
      <c r="I40" s="270"/>
      <c r="J40" s="277"/>
      <c r="K40" s="277"/>
      <c r="L40" s="277"/>
      <c r="M40" s="277"/>
      <c r="N40" s="270"/>
      <c r="O40" s="270"/>
      <c r="P40" s="277"/>
      <c r="Q40" s="277"/>
      <c r="R40" s="277"/>
      <c r="S40" s="277"/>
      <c r="T40" s="270"/>
      <c r="U40" s="271"/>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3"/>
    </row>
    <row r="41" spans="1:78" s="264" customFormat="1" ht="6.75" customHeight="1">
      <c r="A41" s="276"/>
      <c r="B41" s="277"/>
      <c r="C41" s="277"/>
      <c r="D41" s="277"/>
      <c r="E41" s="277"/>
      <c r="F41" s="277"/>
      <c r="G41" s="277"/>
      <c r="H41" s="270"/>
      <c r="I41" s="270"/>
      <c r="J41" s="277"/>
      <c r="K41" s="277"/>
      <c r="L41" s="277"/>
      <c r="M41" s="277"/>
      <c r="N41" s="270"/>
      <c r="O41" s="270"/>
      <c r="P41" s="277"/>
      <c r="Q41" s="277"/>
      <c r="R41" s="277"/>
      <c r="S41" s="277"/>
      <c r="T41" s="270"/>
      <c r="U41" s="271"/>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3"/>
    </row>
    <row r="42" spans="1:78" s="264" customFormat="1" ht="6.75" customHeight="1" thickBot="1">
      <c r="A42" s="278"/>
      <c r="B42" s="279"/>
      <c r="C42" s="279"/>
      <c r="D42" s="279"/>
      <c r="E42" s="279"/>
      <c r="F42" s="279"/>
      <c r="G42" s="279"/>
      <c r="H42" s="272"/>
      <c r="I42" s="272"/>
      <c r="J42" s="279"/>
      <c r="K42" s="279"/>
      <c r="L42" s="279"/>
      <c r="M42" s="279"/>
      <c r="N42" s="272"/>
      <c r="O42" s="272"/>
      <c r="P42" s="279"/>
      <c r="Q42" s="279"/>
      <c r="R42" s="279"/>
      <c r="S42" s="279"/>
      <c r="T42" s="272"/>
      <c r="U42" s="273"/>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3"/>
    </row>
    <row r="43" spans="1:78" s="264" customFormat="1" ht="6.75" customHeight="1">
      <c r="A43" s="265"/>
      <c r="B43" s="265"/>
      <c r="C43" s="262"/>
      <c r="D43" s="262"/>
      <c r="E43" s="262"/>
      <c r="F43" s="262"/>
      <c r="G43" s="262"/>
      <c r="H43" s="262"/>
      <c r="I43" s="262"/>
      <c r="J43" s="262"/>
      <c r="K43" s="262"/>
      <c r="L43" s="262"/>
      <c r="M43" s="262"/>
      <c r="N43" s="262"/>
      <c r="O43" s="262"/>
      <c r="P43" s="266"/>
      <c r="Q43" s="266"/>
      <c r="R43" s="262"/>
      <c r="S43" s="262"/>
      <c r="T43" s="262"/>
      <c r="U43" s="262"/>
      <c r="V43" s="266"/>
      <c r="W43" s="266"/>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5"/>
      <c r="BW43" s="265"/>
      <c r="BX43" s="265"/>
      <c r="BY43" s="265"/>
      <c r="BZ43" s="263"/>
    </row>
    <row r="44" spans="1:78" ht="8.25" customHeight="1">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06"/>
      <c r="BZ44" s="209"/>
    </row>
    <row r="45" spans="1:78" ht="7.5" customHeight="1">
      <c r="A45" s="284" t="s">
        <v>147</v>
      </c>
      <c r="B45" s="284"/>
      <c r="C45" s="284"/>
      <c r="D45" s="284"/>
      <c r="E45" s="284"/>
      <c r="F45" s="284"/>
      <c r="G45" s="284"/>
      <c r="H45" s="284"/>
      <c r="I45" s="284"/>
      <c r="J45" s="284"/>
      <c r="K45" s="284"/>
      <c r="L45" s="284"/>
      <c r="M45" s="284"/>
      <c r="N45" s="284"/>
      <c r="O45" s="284"/>
      <c r="P45" s="284"/>
      <c r="Q45" s="211"/>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6"/>
      <c r="BS45" s="206"/>
      <c r="BT45" s="206"/>
      <c r="BU45" s="206"/>
      <c r="BV45" s="206"/>
      <c r="BW45" s="206"/>
      <c r="BX45" s="206"/>
      <c r="BY45" s="206"/>
      <c r="BZ45" s="212"/>
    </row>
    <row r="46" spans="1:78" ht="6.75" customHeight="1">
      <c r="A46" s="284"/>
      <c r="B46" s="284"/>
      <c r="C46" s="284"/>
      <c r="D46" s="284"/>
      <c r="E46" s="284"/>
      <c r="F46" s="284"/>
      <c r="G46" s="284"/>
      <c r="H46" s="284"/>
      <c r="I46" s="284"/>
      <c r="J46" s="284"/>
      <c r="K46" s="284"/>
      <c r="L46" s="284"/>
      <c r="M46" s="284"/>
      <c r="N46" s="284"/>
      <c r="O46" s="284"/>
      <c r="P46" s="284"/>
      <c r="Q46" s="211"/>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6"/>
      <c r="BU46" s="206"/>
      <c r="BV46" s="206"/>
      <c r="BW46" s="206"/>
      <c r="BX46" s="206"/>
      <c r="BY46" s="206"/>
      <c r="BZ46" s="212"/>
    </row>
    <row r="47" spans="1:78" ht="6.75" customHeight="1" thickBot="1">
      <c r="A47" s="285"/>
      <c r="B47" s="285"/>
      <c r="C47" s="285"/>
      <c r="D47" s="285"/>
      <c r="E47" s="285"/>
      <c r="F47" s="285"/>
      <c r="G47" s="285"/>
      <c r="H47" s="285"/>
      <c r="I47" s="285"/>
      <c r="J47" s="285"/>
      <c r="K47" s="285"/>
      <c r="L47" s="285"/>
      <c r="M47" s="285"/>
      <c r="N47" s="285"/>
      <c r="O47" s="285"/>
      <c r="P47" s="285"/>
      <c r="Q47" s="211"/>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c r="BT47" s="206"/>
      <c r="BU47" s="206"/>
      <c r="BV47" s="206"/>
      <c r="BW47" s="206"/>
      <c r="BX47" s="206"/>
      <c r="BY47" s="206"/>
      <c r="BZ47" s="212"/>
    </row>
    <row r="48" spans="1:78" ht="30.75" customHeight="1" thickBot="1">
      <c r="A48" s="326" t="s">
        <v>138</v>
      </c>
      <c r="B48" s="327"/>
      <c r="C48" s="327"/>
      <c r="D48" s="327"/>
      <c r="E48" s="327"/>
      <c r="F48" s="327"/>
      <c r="G48" s="327"/>
      <c r="H48" s="327"/>
      <c r="I48" s="327"/>
      <c r="J48" s="327"/>
      <c r="K48" s="327"/>
      <c r="L48" s="327"/>
      <c r="M48" s="327"/>
      <c r="N48" s="323">
        <f>'所要額算定シート '!C60</f>
        <v>0</v>
      </c>
      <c r="O48" s="324"/>
      <c r="P48" s="324"/>
      <c r="Q48" s="324"/>
      <c r="R48" s="324"/>
      <c r="S48" s="324"/>
      <c r="T48" s="324"/>
      <c r="U48" s="324"/>
      <c r="V48" s="324"/>
      <c r="W48" s="325"/>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3"/>
      <c r="BR48" s="213"/>
      <c r="BS48" s="213"/>
      <c r="BT48" s="213"/>
      <c r="BU48" s="213"/>
      <c r="BV48" s="213"/>
      <c r="BW48" s="213"/>
      <c r="BX48" s="213"/>
      <c r="BY48" s="213"/>
      <c r="BZ48" s="214"/>
    </row>
    <row r="49" spans="1:78" ht="6.75" customHeight="1">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4"/>
    </row>
    <row r="50" spans="1:78" ht="5.25" customHeight="1">
      <c r="A50" s="215"/>
      <c r="B50" s="215"/>
      <c r="C50" s="215"/>
      <c r="D50" s="215"/>
      <c r="E50" s="215"/>
      <c r="F50" s="215"/>
      <c r="G50" s="215"/>
      <c r="H50" s="215"/>
      <c r="I50" s="215"/>
      <c r="J50" s="215"/>
      <c r="K50" s="215"/>
      <c r="L50" s="217"/>
      <c r="M50" s="217"/>
      <c r="N50" s="217"/>
      <c r="O50" s="217"/>
      <c r="P50" s="217"/>
      <c r="Q50" s="218"/>
      <c r="R50" s="217"/>
      <c r="S50" s="217"/>
      <c r="T50" s="217"/>
      <c r="U50" s="217"/>
      <c r="V50" s="217"/>
      <c r="W50" s="217"/>
      <c r="X50" s="213"/>
      <c r="Y50" s="213"/>
      <c r="Z50" s="213"/>
      <c r="AA50" s="213"/>
      <c r="AB50" s="213"/>
      <c r="AC50" s="213"/>
      <c r="AD50" s="213"/>
      <c r="AE50" s="213"/>
      <c r="AF50" s="213"/>
      <c r="AG50" s="213"/>
      <c r="AH50" s="213"/>
      <c r="AI50" s="213"/>
      <c r="AJ50" s="213"/>
      <c r="AK50" s="213"/>
      <c r="AL50" s="213"/>
      <c r="AM50" s="213"/>
      <c r="AN50" s="213"/>
      <c r="AO50" s="217"/>
      <c r="AP50" s="217"/>
      <c r="AQ50" s="217"/>
      <c r="AR50" s="217"/>
      <c r="AS50" s="217"/>
      <c r="AT50" s="217"/>
      <c r="AU50" s="217"/>
      <c r="AV50" s="217"/>
      <c r="AW50" s="217"/>
      <c r="AX50" s="217"/>
      <c r="AY50" s="217"/>
      <c r="AZ50" s="213"/>
      <c r="BA50" s="213"/>
      <c r="BB50" s="213"/>
      <c r="BC50" s="213"/>
      <c r="BD50" s="213"/>
      <c r="BE50" s="213"/>
      <c r="BF50" s="213"/>
      <c r="BG50" s="213"/>
      <c r="BH50" s="213"/>
      <c r="BI50" s="213"/>
      <c r="BJ50" s="213"/>
      <c r="BK50" s="213"/>
      <c r="BL50" s="213"/>
      <c r="BM50" s="213"/>
      <c r="BN50" s="213"/>
      <c r="BO50" s="213"/>
      <c r="BP50" s="217"/>
      <c r="BQ50" s="217"/>
      <c r="BR50" s="217"/>
      <c r="BS50" s="217"/>
      <c r="BT50" s="217"/>
      <c r="BU50" s="217"/>
      <c r="BV50" s="217"/>
      <c r="BW50" s="217"/>
      <c r="BX50" s="217"/>
      <c r="BY50" s="217"/>
      <c r="BZ50" s="201"/>
    </row>
    <row r="51" spans="1:78" ht="5.25" customHeight="1">
      <c r="A51" s="215"/>
      <c r="B51" s="215"/>
      <c r="C51" s="215"/>
      <c r="D51" s="215"/>
      <c r="E51" s="215"/>
      <c r="F51" s="215"/>
      <c r="G51" s="215"/>
      <c r="H51" s="215"/>
      <c r="I51" s="215"/>
      <c r="J51" s="215"/>
      <c r="K51" s="215"/>
      <c r="L51" s="217"/>
      <c r="M51" s="217"/>
      <c r="N51" s="217"/>
      <c r="O51" s="217"/>
      <c r="P51" s="217"/>
      <c r="Q51" s="218"/>
      <c r="R51" s="217"/>
      <c r="S51" s="217"/>
      <c r="T51" s="217"/>
      <c r="U51" s="217"/>
      <c r="V51" s="217"/>
      <c r="W51" s="217"/>
      <c r="X51" s="213"/>
      <c r="Y51" s="213"/>
      <c r="Z51" s="213"/>
      <c r="AA51" s="213"/>
      <c r="AB51" s="213"/>
      <c r="AC51" s="213"/>
      <c r="AD51" s="213"/>
      <c r="AE51" s="213"/>
      <c r="AF51" s="213"/>
      <c r="AG51" s="213"/>
      <c r="AH51" s="213"/>
      <c r="AI51" s="213"/>
      <c r="AJ51" s="213"/>
      <c r="AK51" s="213"/>
      <c r="AL51" s="213"/>
      <c r="AM51" s="213"/>
      <c r="AN51" s="213"/>
      <c r="AO51" s="217"/>
      <c r="AP51" s="217"/>
      <c r="AQ51" s="217"/>
      <c r="AR51" s="217"/>
      <c r="AS51" s="217"/>
      <c r="AT51" s="217"/>
      <c r="AU51" s="217"/>
      <c r="AV51" s="217"/>
      <c r="AW51" s="217"/>
      <c r="AX51" s="217"/>
      <c r="AY51" s="217"/>
      <c r="AZ51" s="213"/>
      <c r="BA51" s="213"/>
      <c r="BB51" s="213"/>
      <c r="BC51" s="213"/>
      <c r="BD51" s="213"/>
      <c r="BE51" s="213"/>
      <c r="BF51" s="213"/>
      <c r="BG51" s="213"/>
      <c r="BH51" s="213"/>
      <c r="BI51" s="213"/>
      <c r="BJ51" s="213"/>
      <c r="BK51" s="213"/>
      <c r="BL51" s="213"/>
      <c r="BM51" s="213"/>
      <c r="BN51" s="213"/>
      <c r="BO51" s="213"/>
      <c r="BP51" s="217"/>
      <c r="BQ51" s="217"/>
      <c r="BR51" s="217"/>
      <c r="BS51" s="217"/>
      <c r="BT51" s="217"/>
      <c r="BU51" s="217"/>
      <c r="BV51" s="217"/>
      <c r="BW51" s="217"/>
      <c r="BX51" s="217"/>
      <c r="BY51" s="217"/>
      <c r="BZ51" s="201"/>
    </row>
    <row r="52" spans="1:78" ht="6" customHeight="1">
      <c r="A52" s="215"/>
      <c r="B52" s="215"/>
      <c r="C52" s="215"/>
      <c r="D52" s="215"/>
      <c r="E52" s="215"/>
      <c r="F52" s="215"/>
      <c r="G52" s="215"/>
      <c r="H52" s="215"/>
      <c r="I52" s="215"/>
      <c r="J52" s="215"/>
      <c r="K52" s="215"/>
      <c r="L52" s="217"/>
      <c r="M52" s="217"/>
      <c r="N52" s="217"/>
      <c r="O52" s="217"/>
      <c r="P52" s="217"/>
      <c r="Q52" s="218"/>
      <c r="R52" s="217"/>
      <c r="S52" s="217"/>
      <c r="T52" s="217"/>
      <c r="U52" s="217"/>
      <c r="V52" s="217"/>
      <c r="W52" s="217"/>
      <c r="X52" s="213"/>
      <c r="Y52" s="213"/>
      <c r="Z52" s="213"/>
      <c r="AA52" s="213"/>
      <c r="AB52" s="213"/>
      <c r="AC52" s="213"/>
      <c r="AD52" s="213"/>
      <c r="AE52" s="213"/>
      <c r="AF52" s="213"/>
      <c r="AG52" s="213"/>
      <c r="AH52" s="213"/>
      <c r="AI52" s="213"/>
      <c r="AJ52" s="213"/>
      <c r="AK52" s="213"/>
      <c r="AL52" s="213"/>
      <c r="AM52" s="213"/>
      <c r="AN52" s="213"/>
      <c r="AO52" s="217"/>
      <c r="AP52" s="217"/>
      <c r="AQ52" s="217"/>
      <c r="AR52" s="217"/>
      <c r="AS52" s="217"/>
      <c r="AT52" s="217"/>
      <c r="AU52" s="217"/>
      <c r="AV52" s="217"/>
      <c r="AW52" s="217"/>
      <c r="AX52" s="217"/>
      <c r="AY52" s="217"/>
      <c r="AZ52" s="213"/>
      <c r="BA52" s="213"/>
      <c r="BB52" s="213"/>
      <c r="BC52" s="213"/>
      <c r="BD52" s="213"/>
      <c r="BE52" s="213"/>
      <c r="BF52" s="213"/>
      <c r="BG52" s="213"/>
      <c r="BH52" s="213"/>
      <c r="BI52" s="213"/>
      <c r="BJ52" s="213"/>
      <c r="BK52" s="213"/>
      <c r="BL52" s="213"/>
      <c r="BM52" s="213"/>
      <c r="BN52" s="213"/>
      <c r="BO52" s="213"/>
      <c r="BP52" s="217"/>
      <c r="BQ52" s="217"/>
      <c r="BR52" s="217"/>
      <c r="BS52" s="217"/>
      <c r="BT52" s="217"/>
      <c r="BU52" s="217"/>
      <c r="BV52" s="217"/>
      <c r="BW52" s="217"/>
      <c r="BX52" s="217"/>
      <c r="BY52" s="217"/>
      <c r="BZ52" s="201"/>
    </row>
    <row r="53" spans="1:78" ht="5.25" customHeight="1">
      <c r="A53" s="215"/>
      <c r="B53" s="215"/>
      <c r="C53" s="215"/>
      <c r="D53" s="215"/>
      <c r="E53" s="215"/>
      <c r="F53" s="215"/>
      <c r="G53" s="215"/>
      <c r="H53" s="215"/>
      <c r="I53" s="215"/>
      <c r="J53" s="215"/>
      <c r="K53" s="215"/>
      <c r="L53" s="217"/>
      <c r="M53" s="217"/>
      <c r="N53" s="217"/>
      <c r="O53" s="217"/>
      <c r="P53" s="217"/>
      <c r="Q53" s="218"/>
      <c r="R53" s="217"/>
      <c r="S53" s="217"/>
      <c r="T53" s="217"/>
      <c r="U53" s="217"/>
      <c r="V53" s="217"/>
      <c r="W53" s="217"/>
      <c r="X53" s="213"/>
      <c r="Y53" s="213"/>
      <c r="Z53" s="213"/>
      <c r="AA53" s="213"/>
      <c r="AB53" s="213"/>
      <c r="AC53" s="213"/>
      <c r="AD53" s="213"/>
      <c r="AE53" s="213"/>
      <c r="AF53" s="213"/>
      <c r="AG53" s="213"/>
      <c r="AH53" s="213"/>
      <c r="AI53" s="213"/>
      <c r="AJ53" s="213"/>
      <c r="AK53" s="213"/>
      <c r="AL53" s="213"/>
      <c r="AM53" s="213"/>
      <c r="AN53" s="213"/>
      <c r="AO53" s="217"/>
      <c r="AP53" s="217"/>
      <c r="AQ53" s="217"/>
      <c r="AR53" s="217"/>
      <c r="AS53" s="217"/>
      <c r="AT53" s="217"/>
      <c r="AU53" s="217"/>
      <c r="AV53" s="217"/>
      <c r="AW53" s="217"/>
      <c r="AX53" s="217"/>
      <c r="AY53" s="217"/>
      <c r="AZ53" s="213"/>
      <c r="BA53" s="213"/>
      <c r="BB53" s="213"/>
      <c r="BC53" s="213"/>
      <c r="BD53" s="213"/>
      <c r="BE53" s="213"/>
      <c r="BF53" s="213"/>
      <c r="BG53" s="213"/>
      <c r="BH53" s="213"/>
      <c r="BI53" s="213"/>
      <c r="BJ53" s="213"/>
      <c r="BK53" s="213"/>
      <c r="BL53" s="213"/>
      <c r="BM53" s="213"/>
      <c r="BN53" s="213"/>
      <c r="BO53" s="213"/>
      <c r="BP53" s="217"/>
      <c r="BQ53" s="217"/>
      <c r="BR53" s="217"/>
      <c r="BS53" s="217"/>
      <c r="BT53" s="217"/>
      <c r="BU53" s="217"/>
      <c r="BV53" s="217"/>
      <c r="BW53" s="217"/>
      <c r="BX53" s="217"/>
      <c r="BY53" s="217"/>
      <c r="BZ53" s="201"/>
    </row>
    <row r="54" spans="1:78" ht="5.25" customHeight="1">
      <c r="A54" s="215"/>
      <c r="B54" s="215"/>
      <c r="C54" s="215"/>
      <c r="D54" s="215"/>
      <c r="E54" s="215"/>
      <c r="F54" s="215"/>
      <c r="G54" s="215"/>
      <c r="H54" s="215"/>
      <c r="I54" s="215"/>
      <c r="J54" s="215"/>
      <c r="K54" s="215"/>
      <c r="L54" s="217"/>
      <c r="M54" s="217"/>
      <c r="N54" s="217"/>
      <c r="O54" s="217"/>
      <c r="P54" s="217"/>
      <c r="Q54" s="218"/>
      <c r="R54" s="217"/>
      <c r="S54" s="217"/>
      <c r="T54" s="217"/>
      <c r="U54" s="217"/>
      <c r="V54" s="217"/>
      <c r="W54" s="217"/>
      <c r="X54" s="213"/>
      <c r="Y54" s="213"/>
      <c r="Z54" s="213"/>
      <c r="AA54" s="213"/>
      <c r="AB54" s="213"/>
      <c r="AC54" s="213"/>
      <c r="AD54" s="213"/>
      <c r="AE54" s="213"/>
      <c r="AF54" s="213"/>
      <c r="AG54" s="213"/>
      <c r="AH54" s="213"/>
      <c r="AI54" s="213"/>
      <c r="AJ54" s="213"/>
      <c r="AK54" s="213"/>
      <c r="AL54" s="213"/>
      <c r="AM54" s="213"/>
      <c r="AN54" s="213"/>
      <c r="AO54" s="217"/>
      <c r="AP54" s="217"/>
      <c r="AQ54" s="217"/>
      <c r="AR54" s="217"/>
      <c r="AS54" s="217"/>
      <c r="AT54" s="217"/>
      <c r="AU54" s="217"/>
      <c r="AV54" s="217"/>
      <c r="AW54" s="217"/>
      <c r="AX54" s="217"/>
      <c r="AY54" s="217"/>
      <c r="AZ54" s="213"/>
      <c r="BA54" s="213"/>
      <c r="BB54" s="213"/>
      <c r="BC54" s="213"/>
      <c r="BD54" s="213"/>
      <c r="BE54" s="213"/>
      <c r="BF54" s="213"/>
      <c r="BG54" s="213"/>
      <c r="BH54" s="213"/>
      <c r="BI54" s="213"/>
      <c r="BJ54" s="213"/>
      <c r="BK54" s="213"/>
      <c r="BL54" s="213"/>
      <c r="BM54" s="213"/>
      <c r="BN54" s="213"/>
      <c r="BO54" s="213"/>
      <c r="BP54" s="217"/>
      <c r="BQ54" s="217"/>
      <c r="BR54" s="217"/>
      <c r="BS54" s="217"/>
      <c r="BT54" s="217"/>
      <c r="BU54" s="217"/>
      <c r="BV54" s="217"/>
      <c r="BW54" s="217"/>
      <c r="BX54" s="217"/>
      <c r="BY54" s="217"/>
      <c r="BZ54" s="201"/>
    </row>
    <row r="55" spans="1:78" ht="6" customHeight="1">
      <c r="A55" s="215"/>
      <c r="B55" s="215"/>
      <c r="C55" s="215"/>
      <c r="D55" s="215"/>
      <c r="E55" s="215"/>
      <c r="F55" s="215"/>
      <c r="G55" s="215"/>
      <c r="H55" s="215"/>
      <c r="I55" s="215"/>
      <c r="J55" s="215"/>
      <c r="K55" s="215"/>
      <c r="L55" s="217"/>
      <c r="M55" s="217"/>
      <c r="N55" s="217"/>
      <c r="O55" s="217"/>
      <c r="P55" s="217"/>
      <c r="Q55" s="218"/>
      <c r="R55" s="217"/>
      <c r="S55" s="217"/>
      <c r="T55" s="217"/>
      <c r="U55" s="217"/>
      <c r="V55" s="217"/>
      <c r="W55" s="217"/>
      <c r="X55" s="213"/>
      <c r="Y55" s="213"/>
      <c r="Z55" s="213"/>
      <c r="AA55" s="213"/>
      <c r="AB55" s="213"/>
      <c r="AC55" s="213"/>
      <c r="AD55" s="213"/>
      <c r="AE55" s="213"/>
      <c r="AF55" s="213"/>
      <c r="AG55" s="213"/>
      <c r="AH55" s="213"/>
      <c r="AI55" s="213"/>
      <c r="AJ55" s="213"/>
      <c r="AK55" s="213"/>
      <c r="AL55" s="213"/>
      <c r="AM55" s="213"/>
      <c r="AN55" s="213"/>
      <c r="AO55" s="217"/>
      <c r="AP55" s="217"/>
      <c r="AQ55" s="217"/>
      <c r="AR55" s="217"/>
      <c r="AS55" s="217"/>
      <c r="AT55" s="217"/>
      <c r="AU55" s="217"/>
      <c r="AV55" s="217"/>
      <c r="AW55" s="217"/>
      <c r="AX55" s="217"/>
      <c r="AY55" s="217"/>
      <c r="AZ55" s="213"/>
      <c r="BA55" s="213"/>
      <c r="BB55" s="213"/>
      <c r="BC55" s="213"/>
      <c r="BD55" s="213"/>
      <c r="BE55" s="213"/>
      <c r="BF55" s="213"/>
      <c r="BG55" s="213"/>
      <c r="BH55" s="213"/>
      <c r="BI55" s="213"/>
      <c r="BJ55" s="213"/>
      <c r="BK55" s="213"/>
      <c r="BL55" s="213"/>
      <c r="BM55" s="213"/>
      <c r="BN55" s="213"/>
      <c r="BO55" s="213"/>
      <c r="BP55" s="217"/>
      <c r="BQ55" s="217"/>
      <c r="BR55" s="217"/>
      <c r="BS55" s="217"/>
      <c r="BT55" s="217"/>
      <c r="BU55" s="217"/>
      <c r="BV55" s="217"/>
      <c r="BW55" s="217"/>
      <c r="BX55" s="217"/>
      <c r="BY55" s="217"/>
      <c r="BZ55" s="201"/>
    </row>
    <row r="56" spans="1:78" ht="5.25" customHeight="1">
      <c r="A56" s="215"/>
      <c r="B56" s="215"/>
      <c r="C56" s="215"/>
      <c r="D56" s="215"/>
      <c r="E56" s="215"/>
      <c r="F56" s="215"/>
      <c r="G56" s="215"/>
      <c r="H56" s="215"/>
      <c r="I56" s="215"/>
      <c r="J56" s="215"/>
      <c r="K56" s="215"/>
      <c r="L56" s="217"/>
      <c r="M56" s="217"/>
      <c r="N56" s="217"/>
      <c r="O56" s="217"/>
      <c r="P56" s="217"/>
      <c r="Q56" s="218"/>
      <c r="R56" s="217"/>
      <c r="S56" s="217"/>
      <c r="T56" s="217"/>
      <c r="U56" s="217"/>
      <c r="V56" s="217"/>
      <c r="W56" s="217"/>
      <c r="X56" s="213"/>
      <c r="Y56" s="213"/>
      <c r="Z56" s="213"/>
      <c r="AA56" s="213"/>
      <c r="AB56" s="213"/>
      <c r="AC56" s="213"/>
      <c r="AD56" s="213"/>
      <c r="AE56" s="213"/>
      <c r="AF56" s="213"/>
      <c r="AG56" s="213"/>
      <c r="AH56" s="213"/>
      <c r="AI56" s="213"/>
      <c r="AJ56" s="213"/>
      <c r="AK56" s="213"/>
      <c r="AL56" s="213"/>
      <c r="AM56" s="213"/>
      <c r="AN56" s="213"/>
      <c r="AO56" s="217"/>
      <c r="AP56" s="217"/>
      <c r="AQ56" s="217"/>
      <c r="AR56" s="217"/>
      <c r="AS56" s="217"/>
      <c r="AT56" s="217"/>
      <c r="AU56" s="217"/>
      <c r="AV56" s="217"/>
      <c r="AW56" s="217"/>
      <c r="AX56" s="217"/>
      <c r="AY56" s="217"/>
      <c r="AZ56" s="219"/>
      <c r="BA56" s="219"/>
      <c r="BB56" s="219"/>
      <c r="BC56" s="219"/>
      <c r="BD56" s="219"/>
      <c r="BE56" s="219"/>
      <c r="BF56" s="219"/>
      <c r="BG56" s="219"/>
      <c r="BH56" s="219"/>
      <c r="BI56" s="219"/>
      <c r="BJ56" s="219"/>
      <c r="BK56" s="219"/>
      <c r="BL56" s="219"/>
      <c r="BM56" s="219"/>
      <c r="BN56" s="219"/>
      <c r="BO56" s="219"/>
      <c r="BP56" s="217"/>
      <c r="BQ56" s="217"/>
      <c r="BR56" s="217"/>
      <c r="BS56" s="217"/>
      <c r="BT56" s="217"/>
      <c r="BU56" s="217"/>
      <c r="BV56" s="217"/>
      <c r="BW56" s="217"/>
      <c r="BX56" s="217"/>
      <c r="BY56" s="217"/>
      <c r="BZ56" s="201"/>
    </row>
    <row r="57" spans="1:78" ht="5.25" customHeight="1">
      <c r="A57" s="215"/>
      <c r="B57" s="215"/>
      <c r="C57" s="215"/>
      <c r="D57" s="215"/>
      <c r="E57" s="215"/>
      <c r="F57" s="215"/>
      <c r="G57" s="215"/>
      <c r="H57" s="215"/>
      <c r="I57" s="215"/>
      <c r="J57" s="215"/>
      <c r="K57" s="215"/>
      <c r="L57" s="217"/>
      <c r="M57" s="217"/>
      <c r="N57" s="217"/>
      <c r="O57" s="217"/>
      <c r="P57" s="217"/>
      <c r="Q57" s="218"/>
      <c r="R57" s="217"/>
      <c r="S57" s="217"/>
      <c r="T57" s="217"/>
      <c r="U57" s="217"/>
      <c r="V57" s="217"/>
      <c r="W57" s="217"/>
      <c r="X57" s="213"/>
      <c r="Y57" s="213"/>
      <c r="Z57" s="213"/>
      <c r="AA57" s="213"/>
      <c r="AB57" s="213"/>
      <c r="AC57" s="213"/>
      <c r="AD57" s="213"/>
      <c r="AE57" s="213"/>
      <c r="AF57" s="213"/>
      <c r="AG57" s="213"/>
      <c r="AH57" s="213"/>
      <c r="AI57" s="213"/>
      <c r="AJ57" s="213"/>
      <c r="AK57" s="213"/>
      <c r="AL57" s="213"/>
      <c r="AM57" s="213"/>
      <c r="AN57" s="213"/>
      <c r="AO57" s="217"/>
      <c r="AP57" s="217"/>
      <c r="AQ57" s="217"/>
      <c r="AR57" s="217"/>
      <c r="AS57" s="217"/>
      <c r="AT57" s="217"/>
      <c r="AU57" s="217"/>
      <c r="AV57" s="217"/>
      <c r="AW57" s="217"/>
      <c r="AX57" s="217"/>
      <c r="AY57" s="217"/>
      <c r="AZ57" s="219"/>
      <c r="BA57" s="219"/>
      <c r="BB57" s="219"/>
      <c r="BC57" s="219"/>
      <c r="BD57" s="219"/>
      <c r="BE57" s="219"/>
      <c r="BF57" s="219"/>
      <c r="BG57" s="219"/>
      <c r="BH57" s="219"/>
      <c r="BI57" s="219"/>
      <c r="BJ57" s="219"/>
      <c r="BK57" s="219"/>
      <c r="BL57" s="219"/>
      <c r="BM57" s="219"/>
      <c r="BN57" s="219"/>
      <c r="BO57" s="219"/>
      <c r="BP57" s="217"/>
      <c r="BQ57" s="217"/>
      <c r="BR57" s="217"/>
      <c r="BS57" s="217"/>
      <c r="BT57" s="217"/>
      <c r="BU57" s="217"/>
      <c r="BV57" s="217"/>
      <c r="BW57" s="217"/>
      <c r="BX57" s="217"/>
      <c r="BY57" s="217"/>
      <c r="BZ57" s="201"/>
    </row>
    <row r="58" spans="1:78" ht="6" customHeight="1">
      <c r="A58" s="215"/>
      <c r="B58" s="215"/>
      <c r="C58" s="215"/>
      <c r="D58" s="215"/>
      <c r="E58" s="215"/>
      <c r="F58" s="215"/>
      <c r="G58" s="215"/>
      <c r="H58" s="215"/>
      <c r="I58" s="215"/>
      <c r="J58" s="215"/>
      <c r="K58" s="215"/>
      <c r="L58" s="217"/>
      <c r="M58" s="217"/>
      <c r="N58" s="217"/>
      <c r="O58" s="217"/>
      <c r="P58" s="217"/>
      <c r="Q58" s="218"/>
      <c r="R58" s="217"/>
      <c r="S58" s="217"/>
      <c r="T58" s="217"/>
      <c r="U58" s="217"/>
      <c r="V58" s="217"/>
      <c r="W58" s="217"/>
      <c r="X58" s="213"/>
      <c r="Y58" s="213"/>
      <c r="Z58" s="213"/>
      <c r="AA58" s="213"/>
      <c r="AB58" s="213"/>
      <c r="AC58" s="213"/>
      <c r="AD58" s="213"/>
      <c r="AE58" s="213"/>
      <c r="AF58" s="213"/>
      <c r="AG58" s="213"/>
      <c r="AH58" s="213"/>
      <c r="AI58" s="213"/>
      <c r="AJ58" s="213"/>
      <c r="AK58" s="213"/>
      <c r="AL58" s="213"/>
      <c r="AM58" s="213"/>
      <c r="AN58" s="213"/>
      <c r="AO58" s="217"/>
      <c r="AP58" s="217"/>
      <c r="AQ58" s="217"/>
      <c r="AR58" s="217"/>
      <c r="AS58" s="217"/>
      <c r="AT58" s="217"/>
      <c r="AU58" s="217"/>
      <c r="AV58" s="217"/>
      <c r="AW58" s="217"/>
      <c r="AX58" s="217"/>
      <c r="AY58" s="217"/>
      <c r="AZ58" s="219"/>
      <c r="BA58" s="219"/>
      <c r="BB58" s="219"/>
      <c r="BC58" s="219"/>
      <c r="BD58" s="219"/>
      <c r="BE58" s="219"/>
      <c r="BF58" s="219"/>
      <c r="BG58" s="219"/>
      <c r="BH58" s="219"/>
      <c r="BI58" s="219"/>
      <c r="BJ58" s="219"/>
      <c r="BK58" s="219"/>
      <c r="BL58" s="219"/>
      <c r="BM58" s="219"/>
      <c r="BN58" s="219"/>
      <c r="BO58" s="219"/>
      <c r="BP58" s="217"/>
      <c r="BQ58" s="217"/>
      <c r="BR58" s="217"/>
      <c r="BS58" s="217"/>
      <c r="BT58" s="217"/>
      <c r="BU58" s="217"/>
      <c r="BV58" s="217"/>
      <c r="BW58" s="217"/>
      <c r="BX58" s="217"/>
      <c r="BY58" s="217"/>
      <c r="BZ58" s="201"/>
    </row>
    <row r="59" spans="1:78" ht="5.25" customHeight="1">
      <c r="A59" s="215"/>
      <c r="B59" s="215"/>
      <c r="C59" s="215"/>
      <c r="D59" s="215"/>
      <c r="E59" s="215"/>
      <c r="F59" s="215"/>
      <c r="G59" s="215"/>
      <c r="H59" s="215"/>
      <c r="I59" s="215"/>
      <c r="J59" s="215"/>
      <c r="K59" s="215"/>
      <c r="L59" s="217"/>
      <c r="M59" s="217"/>
      <c r="N59" s="217"/>
      <c r="O59" s="217"/>
      <c r="P59" s="217"/>
      <c r="Q59" s="218"/>
      <c r="R59" s="217"/>
      <c r="S59" s="217"/>
      <c r="T59" s="217"/>
      <c r="U59" s="217"/>
      <c r="V59" s="217"/>
      <c r="W59" s="217"/>
      <c r="X59" s="213"/>
      <c r="Y59" s="213"/>
      <c r="Z59" s="213"/>
      <c r="AA59" s="213"/>
      <c r="AB59" s="213"/>
      <c r="AC59" s="213"/>
      <c r="AD59" s="213"/>
      <c r="AE59" s="213"/>
      <c r="AF59" s="213"/>
      <c r="AG59" s="213"/>
      <c r="AH59" s="213"/>
      <c r="AI59" s="213"/>
      <c r="AJ59" s="213"/>
      <c r="AK59" s="213"/>
      <c r="AL59" s="213"/>
      <c r="AM59" s="213"/>
      <c r="AN59" s="213"/>
      <c r="AO59" s="217"/>
      <c r="AP59" s="217"/>
      <c r="AQ59" s="217"/>
      <c r="AR59" s="217"/>
      <c r="AS59" s="217"/>
      <c r="AT59" s="217"/>
      <c r="AU59" s="217"/>
      <c r="AV59" s="217"/>
      <c r="AW59" s="217"/>
      <c r="AX59" s="217"/>
      <c r="AY59" s="217"/>
      <c r="AZ59" s="213"/>
      <c r="BA59" s="217"/>
      <c r="BB59" s="217"/>
      <c r="BC59" s="217"/>
      <c r="BD59" s="217"/>
      <c r="BE59" s="217"/>
      <c r="BF59" s="217"/>
      <c r="BG59" s="217"/>
      <c r="BH59" s="213"/>
      <c r="BI59" s="216"/>
      <c r="BJ59" s="216"/>
      <c r="BK59" s="216"/>
      <c r="BL59" s="216"/>
      <c r="BM59" s="216"/>
      <c r="BN59" s="216"/>
      <c r="BO59" s="216"/>
      <c r="BP59" s="216"/>
      <c r="BQ59" s="216"/>
      <c r="BR59" s="216"/>
      <c r="BS59" s="216"/>
      <c r="BT59" s="216"/>
      <c r="BU59" s="216"/>
      <c r="BV59" s="216"/>
      <c r="BW59" s="216"/>
      <c r="BX59" s="216"/>
      <c r="BY59" s="216"/>
      <c r="BZ59" s="201"/>
    </row>
    <row r="60" spans="1:78" ht="5.25" customHeight="1">
      <c r="A60" s="215"/>
      <c r="B60" s="215"/>
      <c r="C60" s="215"/>
      <c r="D60" s="215"/>
      <c r="E60" s="215"/>
      <c r="F60" s="215"/>
      <c r="G60" s="215"/>
      <c r="H60" s="215"/>
      <c r="I60" s="215"/>
      <c r="J60" s="215"/>
      <c r="K60" s="215"/>
      <c r="L60" s="217"/>
      <c r="M60" s="217"/>
      <c r="N60" s="217"/>
      <c r="O60" s="217"/>
      <c r="P60" s="217"/>
      <c r="Q60" s="218"/>
      <c r="R60" s="217"/>
      <c r="S60" s="217"/>
      <c r="T60" s="217"/>
      <c r="U60" s="217"/>
      <c r="V60" s="217"/>
      <c r="W60" s="217"/>
      <c r="X60" s="213"/>
      <c r="Y60" s="213"/>
      <c r="Z60" s="213"/>
      <c r="AA60" s="213"/>
      <c r="AB60" s="213"/>
      <c r="AC60" s="213"/>
      <c r="AD60" s="213"/>
      <c r="AE60" s="213"/>
      <c r="AF60" s="213"/>
      <c r="AG60" s="213"/>
      <c r="AH60" s="213"/>
      <c r="AI60" s="213"/>
      <c r="AJ60" s="213"/>
      <c r="AK60" s="213"/>
      <c r="AL60" s="213"/>
      <c r="AM60" s="213"/>
      <c r="AN60" s="213"/>
      <c r="AO60" s="217"/>
      <c r="AP60" s="217"/>
      <c r="AQ60" s="217"/>
      <c r="AR60" s="217"/>
      <c r="AS60" s="217"/>
      <c r="AT60" s="217"/>
      <c r="AU60" s="217"/>
      <c r="AV60" s="217"/>
      <c r="AW60" s="217"/>
      <c r="AX60" s="217"/>
      <c r="AY60" s="217"/>
      <c r="AZ60" s="213"/>
      <c r="BA60" s="217"/>
      <c r="BB60" s="217"/>
      <c r="BC60" s="217"/>
      <c r="BD60" s="217"/>
      <c r="BE60" s="217"/>
      <c r="BF60" s="217"/>
      <c r="BG60" s="217"/>
      <c r="BH60" s="213"/>
      <c r="BI60" s="216"/>
      <c r="BJ60" s="216"/>
      <c r="BK60" s="216"/>
      <c r="BL60" s="216"/>
      <c r="BM60" s="216"/>
      <c r="BN60" s="216"/>
      <c r="BO60" s="216"/>
      <c r="BP60" s="216"/>
      <c r="BQ60" s="216"/>
      <c r="BR60" s="216"/>
      <c r="BS60" s="216"/>
      <c r="BT60" s="216"/>
      <c r="BU60" s="216"/>
      <c r="BV60" s="216"/>
      <c r="BW60" s="216"/>
      <c r="BX60" s="216"/>
      <c r="BY60" s="216"/>
      <c r="BZ60" s="201"/>
    </row>
    <row r="61" spans="1:78" ht="6" customHeight="1">
      <c r="A61" s="215"/>
      <c r="B61" s="215"/>
      <c r="C61" s="215"/>
      <c r="D61" s="215"/>
      <c r="E61" s="215"/>
      <c r="F61" s="215"/>
      <c r="G61" s="215"/>
      <c r="H61" s="215"/>
      <c r="I61" s="215"/>
      <c r="J61" s="215"/>
      <c r="K61" s="215"/>
      <c r="L61" s="217"/>
      <c r="M61" s="217"/>
      <c r="N61" s="217"/>
      <c r="O61" s="217"/>
      <c r="P61" s="217"/>
      <c r="Q61" s="218"/>
      <c r="R61" s="217"/>
      <c r="S61" s="217"/>
      <c r="T61" s="217"/>
      <c r="U61" s="217"/>
      <c r="V61" s="217"/>
      <c r="W61" s="217"/>
      <c r="X61" s="213"/>
      <c r="Y61" s="213"/>
      <c r="Z61" s="213"/>
      <c r="AA61" s="213"/>
      <c r="AB61" s="213"/>
      <c r="AC61" s="213"/>
      <c r="AD61" s="213"/>
      <c r="AE61" s="213"/>
      <c r="AF61" s="213"/>
      <c r="AG61" s="213"/>
      <c r="AH61" s="213"/>
      <c r="AI61" s="213"/>
      <c r="AJ61" s="213"/>
      <c r="AK61" s="213"/>
      <c r="AL61" s="213"/>
      <c r="AM61" s="213"/>
      <c r="AN61" s="213"/>
      <c r="AO61" s="217"/>
      <c r="AP61" s="217"/>
      <c r="AQ61" s="217"/>
      <c r="AR61" s="217"/>
      <c r="AS61" s="217"/>
      <c r="AT61" s="217"/>
      <c r="AU61" s="217"/>
      <c r="AV61" s="217"/>
      <c r="AW61" s="217"/>
      <c r="AX61" s="217"/>
      <c r="AY61" s="217"/>
      <c r="AZ61" s="213"/>
      <c r="BA61" s="217"/>
      <c r="BB61" s="217"/>
      <c r="BC61" s="217"/>
      <c r="BD61" s="217"/>
      <c r="BE61" s="217"/>
      <c r="BF61" s="217"/>
      <c r="BG61" s="217"/>
      <c r="BH61" s="213"/>
      <c r="BI61" s="216"/>
      <c r="BJ61" s="216"/>
      <c r="BK61" s="216"/>
      <c r="BL61" s="216"/>
      <c r="BM61" s="216"/>
      <c r="BN61" s="216"/>
      <c r="BO61" s="216"/>
      <c r="BP61" s="216"/>
      <c r="BQ61" s="216"/>
      <c r="BR61" s="216"/>
      <c r="BS61" s="216"/>
      <c r="BT61" s="216"/>
      <c r="BU61" s="216"/>
      <c r="BV61" s="216"/>
      <c r="BW61" s="216"/>
      <c r="BX61" s="216"/>
      <c r="BY61" s="216"/>
      <c r="BZ61" s="201"/>
    </row>
    <row r="62" spans="1:78" ht="3" customHeight="1">
      <c r="A62" s="220"/>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01"/>
    </row>
    <row r="63" spans="1:78" ht="3" customHeight="1">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01"/>
    </row>
    <row r="64" spans="1:78" ht="3" customHeight="1">
      <c r="A64" s="220"/>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01"/>
    </row>
    <row r="65" spans="1:78" ht="3"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1"/>
    </row>
    <row r="66" spans="1:78" ht="3"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1"/>
    </row>
    <row r="67" spans="1:78" ht="3" customHeight="1">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01"/>
    </row>
    <row r="68" spans="1:78" ht="3" customHeight="1">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01"/>
    </row>
    <row r="69" spans="1:78" ht="3" customHeight="1">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1"/>
    </row>
    <row r="70" spans="1:78" ht="3" customHeight="1">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1"/>
    </row>
    <row r="71" spans="1:78" ht="3" customHeight="1">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12"/>
    </row>
    <row r="72" spans="1:78" ht="6" customHeight="1">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13"/>
      <c r="BG72" s="213"/>
      <c r="BH72" s="213"/>
      <c r="BI72" s="213"/>
      <c r="BJ72" s="213"/>
      <c r="BK72" s="213"/>
      <c r="BL72" s="213"/>
      <c r="BM72" s="213"/>
      <c r="BN72" s="213"/>
      <c r="BO72" s="213"/>
      <c r="BP72" s="213"/>
      <c r="BQ72" s="213"/>
      <c r="BR72" s="213"/>
      <c r="BS72" s="213"/>
      <c r="BT72" s="213"/>
      <c r="BU72" s="213"/>
      <c r="BV72" s="213"/>
      <c r="BW72" s="213"/>
      <c r="BX72" s="213"/>
      <c r="BY72" s="213"/>
      <c r="BZ72" s="201"/>
    </row>
    <row r="73" spans="1:78" ht="6" customHeight="1">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13"/>
      <c r="BG73" s="213"/>
      <c r="BH73" s="213"/>
      <c r="BI73" s="213"/>
      <c r="BJ73" s="213"/>
      <c r="BK73" s="213"/>
      <c r="BL73" s="213"/>
      <c r="BM73" s="213"/>
      <c r="BN73" s="213"/>
      <c r="BO73" s="213"/>
      <c r="BP73" s="213"/>
      <c r="BQ73" s="213"/>
      <c r="BR73" s="213"/>
      <c r="BS73" s="213"/>
      <c r="BT73" s="213"/>
      <c r="BU73" s="213"/>
      <c r="BV73" s="213"/>
      <c r="BW73" s="213"/>
      <c r="BX73" s="213"/>
      <c r="BY73" s="213"/>
      <c r="BZ73" s="201"/>
    </row>
    <row r="74" spans="1:78" ht="6" customHeigh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13"/>
      <c r="BG74" s="213"/>
      <c r="BH74" s="213"/>
      <c r="BI74" s="213"/>
      <c r="BJ74" s="213"/>
      <c r="BK74" s="213"/>
      <c r="BL74" s="213"/>
      <c r="BM74" s="213"/>
      <c r="BN74" s="213"/>
      <c r="BO74" s="213"/>
      <c r="BP74" s="213"/>
      <c r="BQ74" s="213"/>
      <c r="BR74" s="213"/>
      <c r="BS74" s="213"/>
      <c r="BT74" s="213"/>
      <c r="BU74" s="213"/>
      <c r="BV74" s="213"/>
      <c r="BW74" s="213"/>
      <c r="BX74" s="213"/>
      <c r="BY74" s="213"/>
      <c r="BZ74" s="201"/>
    </row>
    <row r="75" spans="1:78" ht="5.25" customHeight="1">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01"/>
    </row>
    <row r="76" spans="1:78" ht="5.25" customHeight="1">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01"/>
    </row>
    <row r="77" spans="1:78" ht="5.25" customHeight="1">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01"/>
    </row>
    <row r="78" spans="1:78" ht="3" customHeight="1">
      <c r="A78" s="223"/>
      <c r="B78" s="223"/>
      <c r="C78" s="223"/>
      <c r="D78" s="223"/>
      <c r="E78" s="223"/>
      <c r="F78" s="223"/>
      <c r="G78" s="223"/>
      <c r="H78" s="224"/>
      <c r="I78" s="224"/>
      <c r="J78" s="224"/>
      <c r="K78" s="224"/>
      <c r="L78" s="224"/>
      <c r="M78" s="224"/>
      <c r="N78" s="224"/>
      <c r="O78" s="224"/>
      <c r="P78" s="224"/>
      <c r="Q78" s="224"/>
      <c r="R78" s="224"/>
      <c r="S78" s="224"/>
      <c r="T78" s="224"/>
      <c r="U78" s="224"/>
      <c r="V78" s="224"/>
      <c r="W78" s="213"/>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01"/>
    </row>
    <row r="79" spans="1:78" ht="3" customHeight="1">
      <c r="A79" s="223"/>
      <c r="B79" s="223"/>
      <c r="C79" s="223"/>
      <c r="D79" s="223"/>
      <c r="E79" s="223"/>
      <c r="F79" s="223"/>
      <c r="G79" s="223"/>
      <c r="H79" s="224"/>
      <c r="I79" s="224"/>
      <c r="J79" s="224"/>
      <c r="K79" s="224"/>
      <c r="L79" s="224"/>
      <c r="M79" s="224"/>
      <c r="N79" s="224"/>
      <c r="O79" s="224"/>
      <c r="P79" s="224"/>
      <c r="Q79" s="224"/>
      <c r="R79" s="224"/>
      <c r="S79" s="224"/>
      <c r="T79" s="224"/>
      <c r="U79" s="224"/>
      <c r="V79" s="224"/>
      <c r="W79" s="213"/>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01"/>
    </row>
    <row r="80" spans="1:78" ht="3" customHeight="1">
      <c r="A80" s="223"/>
      <c r="B80" s="223"/>
      <c r="C80" s="223"/>
      <c r="D80" s="223"/>
      <c r="E80" s="223"/>
      <c r="F80" s="223"/>
      <c r="G80" s="223"/>
      <c r="H80" s="224"/>
      <c r="I80" s="224"/>
      <c r="J80" s="224"/>
      <c r="K80" s="224"/>
      <c r="L80" s="224"/>
      <c r="M80" s="224"/>
      <c r="N80" s="224"/>
      <c r="O80" s="224"/>
      <c r="P80" s="224"/>
      <c r="Q80" s="224"/>
      <c r="R80" s="224"/>
      <c r="S80" s="224"/>
      <c r="T80" s="224"/>
      <c r="U80" s="224"/>
      <c r="V80" s="224"/>
      <c r="W80" s="213"/>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01"/>
    </row>
    <row r="81" spans="1:86" ht="3" customHeight="1">
      <c r="A81" s="223"/>
      <c r="B81" s="223"/>
      <c r="C81" s="223"/>
      <c r="D81" s="223"/>
      <c r="E81" s="223"/>
      <c r="F81" s="223"/>
      <c r="G81" s="223"/>
      <c r="H81" s="224"/>
      <c r="I81" s="224"/>
      <c r="J81" s="224"/>
      <c r="K81" s="224"/>
      <c r="L81" s="224"/>
      <c r="M81" s="224"/>
      <c r="N81" s="224"/>
      <c r="O81" s="224"/>
      <c r="P81" s="224"/>
      <c r="Q81" s="224"/>
      <c r="R81" s="224"/>
      <c r="S81" s="224"/>
      <c r="T81" s="224"/>
      <c r="U81" s="224"/>
      <c r="V81" s="224"/>
      <c r="W81" s="213"/>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201"/>
    </row>
    <row r="82" spans="1:86" ht="3" customHeight="1">
      <c r="A82" s="223"/>
      <c r="B82" s="223"/>
      <c r="C82" s="223"/>
      <c r="D82" s="223"/>
      <c r="E82" s="223"/>
      <c r="F82" s="223"/>
      <c r="G82" s="223"/>
      <c r="H82" s="224"/>
      <c r="I82" s="224"/>
      <c r="J82" s="224"/>
      <c r="K82" s="224"/>
      <c r="L82" s="224"/>
      <c r="M82" s="224"/>
      <c r="N82" s="224"/>
      <c r="O82" s="224"/>
      <c r="P82" s="224"/>
      <c r="Q82" s="224"/>
      <c r="R82" s="224"/>
      <c r="S82" s="224"/>
      <c r="T82" s="224"/>
      <c r="U82" s="224"/>
      <c r="V82" s="224"/>
      <c r="W82" s="213"/>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01"/>
    </row>
    <row r="83" spans="1:86" ht="3" customHeight="1">
      <c r="A83" s="223"/>
      <c r="B83" s="223"/>
      <c r="C83" s="223"/>
      <c r="D83" s="223"/>
      <c r="E83" s="223"/>
      <c r="F83" s="223"/>
      <c r="G83" s="223"/>
      <c r="H83" s="224"/>
      <c r="I83" s="224"/>
      <c r="J83" s="224"/>
      <c r="K83" s="224"/>
      <c r="L83" s="224"/>
      <c r="M83" s="224"/>
      <c r="N83" s="224"/>
      <c r="O83" s="224"/>
      <c r="P83" s="224"/>
      <c r="Q83" s="224"/>
      <c r="R83" s="224"/>
      <c r="S83" s="224"/>
      <c r="T83" s="224"/>
      <c r="U83" s="224"/>
      <c r="V83" s="224"/>
      <c r="W83" s="213"/>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01"/>
    </row>
    <row r="84" spans="1:86" ht="4.5" customHeight="1">
      <c r="A84" s="226"/>
      <c r="B84" s="226"/>
      <c r="C84" s="226"/>
      <c r="D84" s="227"/>
      <c r="E84" s="227"/>
      <c r="F84" s="227"/>
      <c r="G84" s="227"/>
      <c r="H84" s="226"/>
      <c r="I84" s="226"/>
      <c r="J84" s="226"/>
      <c r="K84" s="227"/>
      <c r="L84" s="227"/>
      <c r="M84" s="227"/>
      <c r="N84" s="227"/>
      <c r="O84" s="228"/>
      <c r="P84" s="228"/>
      <c r="Q84" s="228"/>
      <c r="R84" s="228"/>
      <c r="S84" s="229"/>
      <c r="T84" s="229"/>
      <c r="U84" s="229"/>
      <c r="V84" s="228"/>
      <c r="W84" s="228"/>
      <c r="X84" s="229"/>
      <c r="Y84" s="229"/>
      <c r="Z84" s="229"/>
      <c r="AA84" s="229"/>
      <c r="AB84" s="213"/>
      <c r="AC84" s="230"/>
      <c r="AD84" s="231"/>
      <c r="AE84" s="232"/>
      <c r="AF84" s="232"/>
      <c r="AG84" s="232"/>
      <c r="AH84" s="232"/>
      <c r="AI84" s="232"/>
      <c r="AJ84" s="231"/>
      <c r="AK84" s="231"/>
      <c r="AL84" s="233"/>
      <c r="AM84" s="233"/>
      <c r="AN84" s="233"/>
      <c r="AO84" s="233"/>
      <c r="AP84" s="233"/>
      <c r="AQ84" s="230"/>
      <c r="AR84" s="230"/>
      <c r="AS84" s="231"/>
      <c r="AT84" s="231"/>
      <c r="AU84" s="231"/>
      <c r="AV84" s="231"/>
      <c r="AW84" s="231"/>
      <c r="AX84" s="231"/>
      <c r="AY84" s="231"/>
      <c r="AZ84" s="231"/>
      <c r="BA84" s="231"/>
      <c r="BB84" s="231"/>
      <c r="BC84" s="231"/>
      <c r="BD84" s="231"/>
      <c r="BE84" s="231"/>
      <c r="BF84" s="231"/>
      <c r="BG84" s="231"/>
      <c r="BH84" s="231"/>
      <c r="BI84" s="233"/>
      <c r="BJ84" s="233"/>
      <c r="BK84" s="233"/>
      <c r="BL84" s="233"/>
      <c r="BM84" s="233"/>
      <c r="BN84" s="233"/>
      <c r="BO84" s="233"/>
      <c r="BP84" s="233"/>
      <c r="BQ84" s="233"/>
      <c r="BR84" s="233"/>
      <c r="BS84" s="233"/>
      <c r="BT84" s="233"/>
      <c r="BU84" s="233"/>
      <c r="BV84" s="233"/>
      <c r="BW84" s="233"/>
      <c r="BX84" s="233"/>
      <c r="BY84" s="233"/>
      <c r="BZ84" s="234"/>
    </row>
    <row r="85" spans="1:86" ht="6.75" customHeight="1">
      <c r="A85" s="213"/>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35"/>
    </row>
    <row r="86" spans="1:86" ht="6.75" customHeight="1">
      <c r="A86" s="213"/>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213"/>
      <c r="AM86" s="213"/>
      <c r="AN86" s="213"/>
      <c r="AO86" s="213"/>
      <c r="AP86" s="213"/>
      <c r="AQ86" s="213"/>
      <c r="AR86" s="213"/>
      <c r="AS86" s="236"/>
      <c r="AT86" s="237"/>
      <c r="AU86" s="237"/>
      <c r="AV86" s="237"/>
      <c r="AW86" s="237"/>
      <c r="AX86" s="237"/>
      <c r="AY86" s="237"/>
      <c r="AZ86" s="237"/>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37"/>
      <c r="BZ86" s="201"/>
    </row>
    <row r="87" spans="1:86" ht="6" customHeight="1">
      <c r="A87" s="213"/>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213"/>
      <c r="AN87" s="213"/>
      <c r="AO87" s="213"/>
      <c r="AP87" s="213"/>
      <c r="AQ87" s="213"/>
      <c r="AR87" s="213"/>
      <c r="AS87" s="237"/>
      <c r="AT87" s="237"/>
      <c r="AU87" s="237"/>
      <c r="AV87" s="237"/>
      <c r="AW87" s="237"/>
      <c r="AX87" s="237"/>
      <c r="AY87" s="237"/>
      <c r="AZ87" s="237"/>
      <c r="BA87" s="213"/>
      <c r="BB87" s="321"/>
      <c r="BC87" s="321"/>
      <c r="BD87" s="321"/>
      <c r="BE87" s="321"/>
      <c r="BF87" s="321"/>
      <c r="BG87" s="321"/>
      <c r="BH87" s="321"/>
      <c r="BI87" s="321"/>
      <c r="BJ87" s="321"/>
      <c r="BK87" s="321"/>
      <c r="BL87" s="321"/>
      <c r="BM87" s="321"/>
      <c r="BN87" s="321"/>
      <c r="BO87" s="321"/>
      <c r="BP87" s="321"/>
      <c r="BQ87" s="321"/>
      <c r="BR87" s="321"/>
      <c r="BS87" s="321"/>
      <c r="BT87" s="321"/>
      <c r="BU87" s="321"/>
      <c r="BV87" s="321"/>
      <c r="BW87" s="321"/>
      <c r="BX87" s="321"/>
      <c r="BY87" s="321"/>
      <c r="BZ87" s="201"/>
    </row>
    <row r="88" spans="1:86" ht="6" customHeight="1">
      <c r="A88" s="213"/>
      <c r="B88" s="317"/>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213"/>
      <c r="AN88" s="213"/>
      <c r="AO88" s="213"/>
      <c r="AP88" s="213"/>
      <c r="AQ88" s="213"/>
      <c r="AR88" s="213"/>
      <c r="AS88" s="237"/>
      <c r="AT88" s="237"/>
      <c r="AU88" s="237"/>
      <c r="AV88" s="237"/>
      <c r="AW88" s="237"/>
      <c r="AX88" s="237"/>
      <c r="AY88" s="237"/>
      <c r="AZ88" s="237"/>
      <c r="BA88" s="213"/>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201"/>
    </row>
    <row r="89" spans="1:86" ht="6" customHeight="1">
      <c r="A89" s="213"/>
      <c r="B89" s="317"/>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213"/>
      <c r="AN89" s="213"/>
      <c r="AO89" s="213"/>
      <c r="AP89" s="213"/>
      <c r="AQ89" s="213"/>
      <c r="AR89" s="213"/>
      <c r="AS89" s="213"/>
      <c r="AT89" s="213"/>
      <c r="AU89" s="213"/>
      <c r="AV89" s="213"/>
      <c r="AW89" s="213"/>
      <c r="AX89" s="213"/>
      <c r="AY89" s="213"/>
      <c r="AZ89" s="213"/>
      <c r="BA89" s="213"/>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01"/>
    </row>
    <row r="90" spans="1:86" ht="6.75" customHeight="1">
      <c r="A90" s="213"/>
      <c r="B90" s="322"/>
      <c r="C90" s="322"/>
      <c r="D90" s="322"/>
      <c r="E90" s="322"/>
      <c r="F90" s="322"/>
      <c r="G90" s="322"/>
      <c r="H90" s="322"/>
      <c r="I90" s="322"/>
      <c r="J90" s="322"/>
      <c r="K90" s="322"/>
      <c r="L90" s="322"/>
      <c r="M90" s="322"/>
      <c r="N90" s="322"/>
      <c r="O90" s="322"/>
      <c r="P90" s="322"/>
      <c r="Q90" s="322"/>
      <c r="R90" s="322"/>
      <c r="S90" s="322"/>
      <c r="T90" s="322"/>
      <c r="U90" s="322"/>
      <c r="V90" s="322"/>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01"/>
    </row>
    <row r="91" spans="1:86" ht="6.75" customHeight="1">
      <c r="A91" s="213"/>
      <c r="B91" s="322"/>
      <c r="C91" s="322"/>
      <c r="D91" s="322"/>
      <c r="E91" s="322"/>
      <c r="F91" s="322"/>
      <c r="G91" s="322"/>
      <c r="H91" s="322"/>
      <c r="I91" s="322"/>
      <c r="J91" s="322"/>
      <c r="K91" s="322"/>
      <c r="L91" s="322"/>
      <c r="M91" s="322"/>
      <c r="N91" s="322"/>
      <c r="O91" s="322"/>
      <c r="P91" s="322"/>
      <c r="Q91" s="322"/>
      <c r="R91" s="322"/>
      <c r="S91" s="322"/>
      <c r="T91" s="322"/>
      <c r="U91" s="322"/>
      <c r="V91" s="322"/>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01"/>
    </row>
    <row r="92" spans="1:86" ht="6" customHeight="1">
      <c r="A92" s="213"/>
      <c r="B92" s="317"/>
      <c r="C92" s="317"/>
      <c r="D92" s="317"/>
      <c r="E92" s="317"/>
      <c r="F92" s="317"/>
      <c r="G92" s="317"/>
      <c r="H92" s="317"/>
      <c r="I92" s="317"/>
      <c r="J92" s="317"/>
      <c r="K92" s="317"/>
      <c r="L92" s="317"/>
      <c r="M92" s="317"/>
      <c r="N92" s="317"/>
      <c r="O92" s="317"/>
      <c r="P92" s="317"/>
      <c r="Q92" s="317"/>
      <c r="R92" s="317"/>
      <c r="S92" s="317"/>
      <c r="T92" s="317"/>
      <c r="U92" s="317"/>
      <c r="V92" s="317"/>
      <c r="W92" s="213"/>
      <c r="X92" s="213"/>
      <c r="Y92" s="213"/>
      <c r="Z92" s="213"/>
      <c r="AA92" s="213"/>
      <c r="AB92" s="213"/>
      <c r="AC92" s="213"/>
      <c r="AD92" s="213"/>
      <c r="AE92" s="213"/>
      <c r="AF92" s="213"/>
      <c r="AG92" s="213"/>
      <c r="AH92" s="213"/>
      <c r="AI92" s="213"/>
      <c r="AJ92" s="213"/>
      <c r="AK92" s="213"/>
      <c r="AL92" s="213"/>
      <c r="AM92" s="213"/>
      <c r="AN92" s="213"/>
      <c r="AO92" s="213"/>
      <c r="AP92" s="213"/>
      <c r="AQ92" s="213"/>
      <c r="AR92" s="213"/>
      <c r="AS92" s="213"/>
      <c r="AT92" s="213"/>
      <c r="AU92" s="213"/>
      <c r="AV92" s="213"/>
      <c r="AW92" s="213"/>
      <c r="AX92" s="213"/>
      <c r="AY92" s="213"/>
      <c r="AZ92" s="213"/>
      <c r="BA92" s="213"/>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01"/>
    </row>
    <row r="93" spans="1:86" s="209" customFormat="1" ht="6" customHeight="1">
      <c r="A93" s="213"/>
      <c r="B93" s="317"/>
      <c r="C93" s="317"/>
      <c r="D93" s="317"/>
      <c r="E93" s="317"/>
      <c r="F93" s="317"/>
      <c r="G93" s="317"/>
      <c r="H93" s="317"/>
      <c r="I93" s="317"/>
      <c r="J93" s="317"/>
      <c r="K93" s="317"/>
      <c r="L93" s="317"/>
      <c r="M93" s="317"/>
      <c r="N93" s="317"/>
      <c r="O93" s="317"/>
      <c r="P93" s="317"/>
      <c r="Q93" s="317"/>
      <c r="R93" s="317"/>
      <c r="S93" s="317"/>
      <c r="T93" s="317"/>
      <c r="U93" s="317"/>
      <c r="V93" s="317"/>
      <c r="W93" s="213"/>
      <c r="X93" s="213"/>
      <c r="Y93" s="213"/>
      <c r="Z93" s="213"/>
      <c r="AA93" s="213"/>
      <c r="AB93" s="213"/>
      <c r="AC93" s="213"/>
      <c r="AD93" s="213"/>
      <c r="AE93" s="213"/>
      <c r="AF93" s="213"/>
      <c r="AG93" s="213"/>
      <c r="AH93" s="213"/>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39"/>
      <c r="BF93" s="239"/>
      <c r="BG93" s="239"/>
      <c r="BH93" s="239"/>
      <c r="BI93" s="239"/>
      <c r="BJ93" s="239"/>
      <c r="BK93" s="239"/>
      <c r="BL93" s="239"/>
      <c r="BM93" s="239"/>
      <c r="BN93" s="239"/>
      <c r="BO93" s="239"/>
      <c r="BP93" s="239"/>
      <c r="BQ93" s="239"/>
      <c r="BR93" s="239"/>
      <c r="BS93" s="239"/>
      <c r="BT93" s="239"/>
      <c r="BU93" s="239"/>
      <c r="BV93" s="239"/>
      <c r="BW93" s="213"/>
      <c r="BX93" s="213"/>
      <c r="BY93" s="213"/>
      <c r="BZ93" s="235"/>
      <c r="CD93" s="198"/>
      <c r="CE93" s="198"/>
      <c r="CF93" s="198"/>
      <c r="CG93" s="198"/>
      <c r="CH93" s="198"/>
    </row>
    <row r="94" spans="1:86" ht="6" customHeight="1">
      <c r="A94" s="213"/>
      <c r="B94" s="317"/>
      <c r="C94" s="317"/>
      <c r="D94" s="317"/>
      <c r="E94" s="317"/>
      <c r="F94" s="317"/>
      <c r="G94" s="317"/>
      <c r="H94" s="317"/>
      <c r="I94" s="317"/>
      <c r="J94" s="317"/>
      <c r="K94" s="317"/>
      <c r="L94" s="317"/>
      <c r="M94" s="317"/>
      <c r="N94" s="317"/>
      <c r="O94" s="317"/>
      <c r="P94" s="317"/>
      <c r="Q94" s="317"/>
      <c r="R94" s="317"/>
      <c r="S94" s="317"/>
      <c r="T94" s="317"/>
      <c r="U94" s="317"/>
      <c r="V94" s="317"/>
      <c r="W94" s="213"/>
      <c r="X94" s="213"/>
      <c r="Y94" s="213"/>
      <c r="Z94" s="213"/>
      <c r="AA94" s="213"/>
      <c r="AB94" s="213"/>
      <c r="AC94" s="213"/>
      <c r="AD94" s="213"/>
      <c r="AE94" s="318"/>
      <c r="AF94" s="318"/>
      <c r="AG94" s="318"/>
      <c r="AH94" s="318"/>
      <c r="AI94" s="318"/>
      <c r="AJ94" s="318"/>
      <c r="AK94" s="318"/>
      <c r="AL94" s="318"/>
      <c r="AM94" s="318"/>
      <c r="AN94" s="318"/>
      <c r="AO94" s="318"/>
      <c r="AP94" s="318"/>
      <c r="AQ94" s="318"/>
      <c r="AR94" s="318"/>
      <c r="AS94" s="318"/>
      <c r="AT94" s="318"/>
      <c r="AU94" s="318"/>
      <c r="AV94" s="213"/>
      <c r="AW94" s="213"/>
      <c r="AX94" s="213"/>
      <c r="AY94" s="213"/>
      <c r="AZ94" s="213"/>
      <c r="BA94" s="213"/>
      <c r="BB94" s="213"/>
      <c r="BC94" s="213"/>
      <c r="BD94" s="213"/>
      <c r="BE94" s="319"/>
      <c r="BF94" s="319"/>
      <c r="BG94" s="319"/>
      <c r="BH94" s="319"/>
      <c r="BI94" s="319"/>
      <c r="BJ94" s="319"/>
      <c r="BK94" s="319"/>
      <c r="BL94" s="319"/>
      <c r="BM94" s="319"/>
      <c r="BN94" s="319"/>
      <c r="BO94" s="319"/>
      <c r="BP94" s="319"/>
      <c r="BQ94" s="319"/>
      <c r="BR94" s="319"/>
      <c r="BS94" s="319"/>
      <c r="BT94" s="319"/>
      <c r="BU94" s="319"/>
      <c r="BV94" s="319"/>
      <c r="BW94" s="213"/>
      <c r="BX94" s="213"/>
      <c r="BY94" s="213"/>
      <c r="BZ94" s="201"/>
    </row>
    <row r="95" spans="1:86" ht="9" customHeight="1">
      <c r="A95" s="213"/>
      <c r="B95" s="213"/>
      <c r="C95" s="213"/>
      <c r="D95" s="213"/>
      <c r="E95" s="213"/>
      <c r="F95" s="213"/>
      <c r="G95" s="213"/>
      <c r="H95" s="213"/>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213"/>
      <c r="BT95" s="213"/>
      <c r="BU95" s="213"/>
      <c r="BV95" s="213"/>
      <c r="BW95" s="213"/>
      <c r="BX95" s="213"/>
      <c r="BY95" s="213"/>
      <c r="BZ95" s="201"/>
    </row>
    <row r="96" spans="1:86" ht="6" customHeight="1">
      <c r="A96" s="213"/>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316"/>
      <c r="BA96" s="316"/>
      <c r="BB96" s="316"/>
      <c r="BC96" s="316"/>
      <c r="BD96" s="316"/>
      <c r="BE96" s="316"/>
      <c r="BF96" s="316"/>
      <c r="BG96" s="316"/>
      <c r="BH96" s="316"/>
      <c r="BI96" s="316"/>
      <c r="BJ96" s="316"/>
      <c r="BK96" s="316"/>
      <c r="BL96" s="316"/>
      <c r="BM96" s="316"/>
      <c r="BN96" s="316"/>
      <c r="BO96" s="316"/>
      <c r="BP96" s="316"/>
      <c r="BQ96" s="316"/>
      <c r="BR96" s="316"/>
      <c r="BS96" s="316"/>
      <c r="BT96" s="316"/>
      <c r="BU96" s="316"/>
      <c r="BV96" s="316"/>
      <c r="BW96" s="316"/>
      <c r="BX96" s="316"/>
      <c r="BY96" s="316"/>
      <c r="BZ96" s="201"/>
    </row>
    <row r="97" spans="1:78" ht="6" customHeight="1">
      <c r="A97" s="213"/>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316"/>
      <c r="BA97" s="316"/>
      <c r="BB97" s="316"/>
      <c r="BC97" s="316"/>
      <c r="BD97" s="316"/>
      <c r="BE97" s="316"/>
      <c r="BF97" s="316"/>
      <c r="BG97" s="316"/>
      <c r="BH97" s="316"/>
      <c r="BI97" s="316"/>
      <c r="BJ97" s="316"/>
      <c r="BK97" s="316"/>
      <c r="BL97" s="316"/>
      <c r="BM97" s="316"/>
      <c r="BN97" s="316"/>
      <c r="BO97" s="316"/>
      <c r="BP97" s="316"/>
      <c r="BQ97" s="316"/>
      <c r="BR97" s="316"/>
      <c r="BS97" s="316"/>
      <c r="BT97" s="316"/>
      <c r="BU97" s="316"/>
      <c r="BV97" s="316"/>
      <c r="BW97" s="316"/>
      <c r="BX97" s="316"/>
      <c r="BY97" s="316"/>
      <c r="BZ97" s="201"/>
    </row>
    <row r="98" spans="1:78" ht="6" customHeight="1">
      <c r="A98" s="213"/>
      <c r="B98" s="316"/>
      <c r="C98" s="316"/>
      <c r="D98" s="316"/>
      <c r="E98" s="316"/>
      <c r="F98" s="316"/>
      <c r="G98" s="316"/>
      <c r="H98" s="316"/>
      <c r="I98" s="316"/>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c r="AX98" s="316"/>
      <c r="AY98" s="316"/>
      <c r="AZ98" s="316"/>
      <c r="BA98" s="316"/>
      <c r="BB98" s="316"/>
      <c r="BC98" s="316"/>
      <c r="BD98" s="316"/>
      <c r="BE98" s="316"/>
      <c r="BF98" s="316"/>
      <c r="BG98" s="316"/>
      <c r="BH98" s="316"/>
      <c r="BI98" s="316"/>
      <c r="BJ98" s="316"/>
      <c r="BK98" s="316"/>
      <c r="BL98" s="316"/>
      <c r="BM98" s="316"/>
      <c r="BN98" s="316"/>
      <c r="BO98" s="316"/>
      <c r="BP98" s="316"/>
      <c r="BQ98" s="316"/>
      <c r="BR98" s="316"/>
      <c r="BS98" s="316"/>
      <c r="BT98" s="316"/>
      <c r="BU98" s="316"/>
      <c r="BV98" s="316"/>
      <c r="BW98" s="316"/>
      <c r="BX98" s="316"/>
      <c r="BY98" s="316"/>
      <c r="BZ98" s="201"/>
    </row>
    <row r="99" spans="1:78" ht="6.75" customHeight="1">
      <c r="A99" s="213"/>
      <c r="B99" s="316"/>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316"/>
      <c r="AP99" s="316"/>
      <c r="AQ99" s="316"/>
      <c r="AR99" s="316"/>
      <c r="AS99" s="316"/>
      <c r="AT99" s="316"/>
      <c r="AU99" s="316"/>
      <c r="AV99" s="316"/>
      <c r="AW99" s="316"/>
      <c r="AX99" s="316"/>
      <c r="AY99" s="316"/>
      <c r="AZ99" s="316"/>
      <c r="BA99" s="316"/>
      <c r="BB99" s="316"/>
      <c r="BC99" s="316"/>
      <c r="BD99" s="316"/>
      <c r="BE99" s="316"/>
      <c r="BF99" s="316"/>
      <c r="BG99" s="316"/>
      <c r="BH99" s="316"/>
      <c r="BI99" s="316"/>
      <c r="BJ99" s="316"/>
      <c r="BK99" s="316"/>
      <c r="BL99" s="316"/>
      <c r="BM99" s="316"/>
      <c r="BN99" s="316"/>
      <c r="BO99" s="316"/>
      <c r="BP99" s="316"/>
      <c r="BQ99" s="316"/>
      <c r="BR99" s="316"/>
      <c r="BS99" s="316"/>
      <c r="BT99" s="316"/>
      <c r="BU99" s="316"/>
      <c r="BV99" s="316"/>
      <c r="BW99" s="316"/>
      <c r="BX99" s="316"/>
      <c r="BY99" s="316"/>
      <c r="BZ99" s="201"/>
    </row>
    <row r="100" spans="1:78" ht="6.75" customHeight="1">
      <c r="A100" s="213"/>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316"/>
      <c r="BA100" s="316"/>
      <c r="BB100" s="316"/>
      <c r="BC100" s="316"/>
      <c r="BD100" s="316"/>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316"/>
      <c r="BZ100" s="201"/>
    </row>
    <row r="101" spans="1:78" ht="6.75" customHeight="1">
      <c r="A101" s="213"/>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c r="AX101" s="316"/>
      <c r="AY101" s="316"/>
      <c r="AZ101" s="316"/>
      <c r="BA101" s="316"/>
      <c r="BB101" s="316"/>
      <c r="BC101" s="316"/>
      <c r="BD101" s="316"/>
      <c r="BE101" s="316"/>
      <c r="BF101" s="316"/>
      <c r="BG101" s="316"/>
      <c r="BH101" s="316"/>
      <c r="BI101" s="316"/>
      <c r="BJ101" s="316"/>
      <c r="BK101" s="316"/>
      <c r="BL101" s="316"/>
      <c r="BM101" s="316"/>
      <c r="BN101" s="316"/>
      <c r="BO101" s="316"/>
      <c r="BP101" s="316"/>
      <c r="BQ101" s="316"/>
      <c r="BR101" s="316"/>
      <c r="BS101" s="316"/>
      <c r="BT101" s="316"/>
      <c r="BU101" s="316"/>
      <c r="BV101" s="316"/>
      <c r="BW101" s="316"/>
      <c r="BX101" s="316"/>
      <c r="BY101" s="316"/>
      <c r="BZ101" s="201"/>
    </row>
    <row r="102" spans="1:78" ht="6.75" customHeight="1">
      <c r="A102" s="213"/>
      <c r="B102" s="316"/>
      <c r="C102" s="316"/>
      <c r="D102" s="316"/>
      <c r="E102" s="316"/>
      <c r="F102" s="316"/>
      <c r="G102" s="316"/>
      <c r="H102" s="316"/>
      <c r="I102" s="316"/>
      <c r="J102" s="316"/>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316"/>
      <c r="BA102" s="316"/>
      <c r="BB102" s="316"/>
      <c r="BC102" s="316"/>
      <c r="BD102" s="316"/>
      <c r="BE102" s="316"/>
      <c r="BF102" s="316"/>
      <c r="BG102" s="316"/>
      <c r="BH102" s="316"/>
      <c r="BI102" s="316"/>
      <c r="BJ102" s="316"/>
      <c r="BK102" s="316"/>
      <c r="BL102" s="316"/>
      <c r="BM102" s="316"/>
      <c r="BN102" s="316"/>
      <c r="BO102" s="316"/>
      <c r="BP102" s="316"/>
      <c r="BQ102" s="316"/>
      <c r="BR102" s="316"/>
      <c r="BS102" s="316"/>
      <c r="BT102" s="316"/>
      <c r="BU102" s="316"/>
      <c r="BV102" s="316"/>
      <c r="BW102" s="316"/>
      <c r="BX102" s="316"/>
      <c r="BY102" s="316"/>
      <c r="BZ102" s="201"/>
    </row>
    <row r="103" spans="1:78" ht="6.75" customHeight="1">
      <c r="A103" s="213"/>
      <c r="B103" s="316"/>
      <c r="C103" s="316"/>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c r="AX103" s="316"/>
      <c r="AY103" s="316"/>
      <c r="AZ103" s="316"/>
      <c r="BA103" s="316"/>
      <c r="BB103" s="316"/>
      <c r="BC103" s="316"/>
      <c r="BD103" s="316"/>
      <c r="BE103" s="316"/>
      <c r="BF103" s="316"/>
      <c r="BG103" s="316"/>
      <c r="BH103" s="316"/>
      <c r="BI103" s="316"/>
      <c r="BJ103" s="316"/>
      <c r="BK103" s="316"/>
      <c r="BL103" s="316"/>
      <c r="BM103" s="316"/>
      <c r="BN103" s="316"/>
      <c r="BO103" s="316"/>
      <c r="BP103" s="316"/>
      <c r="BQ103" s="316"/>
      <c r="BR103" s="316"/>
      <c r="BS103" s="316"/>
      <c r="BT103" s="316"/>
      <c r="BU103" s="316"/>
      <c r="BV103" s="316"/>
      <c r="BW103" s="316"/>
      <c r="BX103" s="316"/>
      <c r="BY103" s="316"/>
      <c r="BZ103" s="201"/>
    </row>
    <row r="104" spans="1:78" ht="6.75" customHeight="1">
      <c r="A104" s="213"/>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316"/>
      <c r="BA104" s="316"/>
      <c r="BB104" s="316"/>
      <c r="BC104" s="316"/>
      <c r="BD104" s="316"/>
      <c r="BE104" s="316"/>
      <c r="BF104" s="316"/>
      <c r="BG104" s="316"/>
      <c r="BH104" s="316"/>
      <c r="BI104" s="316"/>
      <c r="BJ104" s="316"/>
      <c r="BK104" s="316"/>
      <c r="BL104" s="316"/>
      <c r="BM104" s="316"/>
      <c r="BN104" s="316"/>
      <c r="BO104" s="316"/>
      <c r="BP104" s="316"/>
      <c r="BQ104" s="316"/>
      <c r="BR104" s="316"/>
      <c r="BS104" s="316"/>
      <c r="BT104" s="316"/>
      <c r="BU104" s="316"/>
      <c r="BV104" s="316"/>
      <c r="BW104" s="316"/>
      <c r="BX104" s="316"/>
      <c r="BY104" s="316"/>
      <c r="BZ104" s="201"/>
    </row>
    <row r="105" spans="1:78" ht="6.75" customHeight="1">
      <c r="A105" s="213"/>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c r="AQ105" s="316"/>
      <c r="AR105" s="316"/>
      <c r="AS105" s="316"/>
      <c r="AT105" s="316"/>
      <c r="AU105" s="316"/>
      <c r="AV105" s="316"/>
      <c r="AW105" s="316"/>
      <c r="AX105" s="316"/>
      <c r="AY105" s="316"/>
      <c r="AZ105" s="316"/>
      <c r="BA105" s="316"/>
      <c r="BB105" s="316"/>
      <c r="BC105" s="316"/>
      <c r="BD105" s="316"/>
      <c r="BE105" s="316"/>
      <c r="BF105" s="316"/>
      <c r="BG105" s="316"/>
      <c r="BH105" s="316"/>
      <c r="BI105" s="316"/>
      <c r="BJ105" s="316"/>
      <c r="BK105" s="316"/>
      <c r="BL105" s="316"/>
      <c r="BM105" s="316"/>
      <c r="BN105" s="316"/>
      <c r="BO105" s="316"/>
      <c r="BP105" s="316"/>
      <c r="BQ105" s="316"/>
      <c r="BR105" s="316"/>
      <c r="BS105" s="316"/>
      <c r="BT105" s="316"/>
      <c r="BU105" s="316"/>
      <c r="BV105" s="316"/>
      <c r="BW105" s="316"/>
      <c r="BX105" s="316"/>
      <c r="BY105" s="316"/>
      <c r="BZ105" s="201"/>
    </row>
    <row r="106" spans="1:78" s="209" customFormat="1" ht="5.25" customHeight="1">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35"/>
    </row>
    <row r="107" spans="1:78" s="209" customFormat="1" ht="5.25" customHeight="1">
      <c r="A107" s="213"/>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35"/>
    </row>
  </sheetData>
  <sheetProtection algorithmName="SHA-512" hashValue="HCsxcCdbdDWHJsP6uR1h2rCiLMpNiUOpn75GqeqD88DKrX2T10zSXDybbSfdmKnqqlCkS8GIbXyegqHV3KdEmg==" saltValue="mkhhGqA9jUlJ0BaFcBpqnw==" spinCount="100000" sheet="1" selectLockedCells="1"/>
  <mergeCells count="81">
    <mergeCell ref="A27:M28"/>
    <mergeCell ref="BJ16:BO18"/>
    <mergeCell ref="BH16:BI18"/>
    <mergeCell ref="AZ16:BG18"/>
    <mergeCell ref="AN16:AY18"/>
    <mergeCell ref="A19:M20"/>
    <mergeCell ref="BG19:BH20"/>
    <mergeCell ref="N27:AM28"/>
    <mergeCell ref="B6:BM8"/>
    <mergeCell ref="B9:BY14"/>
    <mergeCell ref="A21:M26"/>
    <mergeCell ref="BX16:BY18"/>
    <mergeCell ref="N21:AM26"/>
    <mergeCell ref="N29:AM34"/>
    <mergeCell ref="AN19:AY26"/>
    <mergeCell ref="BI19:BR20"/>
    <mergeCell ref="AZ21:BY26"/>
    <mergeCell ref="AZ27:BE28"/>
    <mergeCell ref="AZ33:BE34"/>
    <mergeCell ref="AZ31:BE32"/>
    <mergeCell ref="AG87:AH89"/>
    <mergeCell ref="AI87:AJ89"/>
    <mergeCell ref="AK87:AL89"/>
    <mergeCell ref="U87:V89"/>
    <mergeCell ref="W87:X89"/>
    <mergeCell ref="Y87:Z89"/>
    <mergeCell ref="AA87:AB89"/>
    <mergeCell ref="AC87:AD89"/>
    <mergeCell ref="BB87:BM88"/>
    <mergeCell ref="BN87:BY88"/>
    <mergeCell ref="B90:V91"/>
    <mergeCell ref="N48:W48"/>
    <mergeCell ref="A48:M48"/>
    <mergeCell ref="AE87:AF89"/>
    <mergeCell ref="B85:AK86"/>
    <mergeCell ref="B87:C89"/>
    <mergeCell ref="D87:E89"/>
    <mergeCell ref="F87:G89"/>
    <mergeCell ref="H87:I89"/>
    <mergeCell ref="J87:K89"/>
    <mergeCell ref="L87:M89"/>
    <mergeCell ref="N87:O89"/>
    <mergeCell ref="P87:R89"/>
    <mergeCell ref="S87:T89"/>
    <mergeCell ref="B96:BY105"/>
    <mergeCell ref="N92:O94"/>
    <mergeCell ref="P92:R94"/>
    <mergeCell ref="S92:T94"/>
    <mergeCell ref="U92:V94"/>
    <mergeCell ref="AE94:AU94"/>
    <mergeCell ref="BE94:BV94"/>
    <mergeCell ref="B92:C94"/>
    <mergeCell ref="D92:E94"/>
    <mergeCell ref="F92:G94"/>
    <mergeCell ref="H92:I94"/>
    <mergeCell ref="J92:K94"/>
    <mergeCell ref="L92:M94"/>
    <mergeCell ref="I95:BR95"/>
    <mergeCell ref="A1:F3"/>
    <mergeCell ref="G2:BV5"/>
    <mergeCell ref="A16:P18"/>
    <mergeCell ref="A45:P47"/>
    <mergeCell ref="BF31:BY32"/>
    <mergeCell ref="BF33:BY34"/>
    <mergeCell ref="BR16:BW18"/>
    <mergeCell ref="BP16:BQ18"/>
    <mergeCell ref="AN27:AY34"/>
    <mergeCell ref="AZ19:BA20"/>
    <mergeCell ref="BB19:BF20"/>
    <mergeCell ref="AZ29:BE30"/>
    <mergeCell ref="BF27:BY28"/>
    <mergeCell ref="BF29:BY30"/>
    <mergeCell ref="A29:M34"/>
    <mergeCell ref="N19:AM20"/>
    <mergeCell ref="A37:Z38"/>
    <mergeCell ref="T39:U42"/>
    <mergeCell ref="A39:G42"/>
    <mergeCell ref="H39:I42"/>
    <mergeCell ref="J39:M42"/>
    <mergeCell ref="N39:O42"/>
    <mergeCell ref="P39:S42"/>
  </mergeCells>
  <phoneticPr fontId="1"/>
  <dataValidations count="2">
    <dataValidation imeMode="fullKatakana" allowBlank="1" showInputMessage="1" showErrorMessage="1" sqref="N19:AM20 N27:AM28" xr:uid="{00000000-0002-0000-0000-000003000000}"/>
    <dataValidation imeMode="disabled" allowBlank="1" showInputMessage="1" showErrorMessage="1" sqref="AZ16:BG18 BJ16:BO18 BR16:BW18 BB19:BF20 BI19:BR20 BF29:BY34 J39 A39 P39" xr:uid="{00000000-0002-0000-0000-000004000000}"/>
  </dataValidations>
  <printOptions horizontalCentered="1"/>
  <pageMargins left="0.19685039370078741" right="0.19685039370078741"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C4" sqref="C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139</v>
      </c>
    </row>
    <row r="2" spans="1:20" ht="14.1" customHeight="1" thickBot="1">
      <c r="A2" s="399">
        <v>1</v>
      </c>
      <c r="B2" s="467" t="s">
        <v>104</v>
      </c>
      <c r="C2" s="463" t="s">
        <v>12</v>
      </c>
      <c r="D2" s="465" t="s">
        <v>13</v>
      </c>
      <c r="E2" s="462" t="s">
        <v>14</v>
      </c>
      <c r="F2" s="404" t="s">
        <v>16</v>
      </c>
      <c r="G2" s="447" t="s">
        <v>15</v>
      </c>
      <c r="H2" s="448" t="s">
        <v>18</v>
      </c>
      <c r="I2" s="87"/>
      <c r="N2" s="86" t="s">
        <v>112</v>
      </c>
    </row>
    <row r="3" spans="1:20" ht="14.1" customHeight="1" thickBot="1">
      <c r="A3" s="399"/>
      <c r="B3" s="468"/>
      <c r="C3" s="464"/>
      <c r="D3" s="466"/>
      <c r="E3" s="462"/>
      <c r="F3" s="405"/>
      <c r="G3" s="401"/>
      <c r="H3" s="449"/>
      <c r="I3" s="88" t="s">
        <v>45</v>
      </c>
      <c r="N3" s="444" t="s">
        <v>78</v>
      </c>
      <c r="O3" s="415" t="s">
        <v>80</v>
      </c>
      <c r="P3" s="415"/>
      <c r="Q3" s="89" t="s">
        <v>81</v>
      </c>
    </row>
    <row r="4" spans="1:20" ht="24.95" customHeight="1">
      <c r="A4" s="399"/>
      <c r="B4" s="90" t="s">
        <v>27</v>
      </c>
      <c r="C4" s="14"/>
      <c r="D4" s="15"/>
      <c r="E4" s="16"/>
      <c r="F4" s="17"/>
      <c r="G4" s="18"/>
      <c r="H4" s="91">
        <f>SUM(C4:G4)</f>
        <v>0</v>
      </c>
      <c r="I4" s="92">
        <f>H4-E4-G4</f>
        <v>0</v>
      </c>
      <c r="K4" s="456" t="s">
        <v>64</v>
      </c>
      <c r="L4" s="457"/>
      <c r="N4" s="445"/>
      <c r="O4" s="442" t="s">
        <v>47</v>
      </c>
      <c r="P4" s="443" t="s">
        <v>79</v>
      </c>
      <c r="Q4" s="416" t="s">
        <v>82</v>
      </c>
    </row>
    <row r="5" spans="1:20" ht="24.95" customHeight="1" thickBot="1">
      <c r="A5" s="399"/>
      <c r="B5" s="93" t="s">
        <v>65</v>
      </c>
      <c r="C5" s="34"/>
      <c r="D5" s="35"/>
      <c r="E5" s="36"/>
      <c r="F5" s="37"/>
      <c r="G5" s="38"/>
      <c r="H5" s="94">
        <f>SUM(C5:G5)</f>
        <v>0</v>
      </c>
      <c r="I5" s="95">
        <f>H5-E5-G5</f>
        <v>0</v>
      </c>
      <c r="K5" s="458"/>
      <c r="L5" s="459"/>
      <c r="N5" s="446"/>
      <c r="O5" s="442"/>
      <c r="P5" s="443"/>
      <c r="Q5" s="416"/>
    </row>
    <row r="6" spans="1:20" ht="24.95" customHeight="1" thickTop="1" thickBot="1">
      <c r="A6" s="399"/>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55" t="str">
        <f>IF(I4&lt;I5,"①","②")</f>
        <v>②</v>
      </c>
      <c r="L6" s="381"/>
      <c r="N6" s="98" t="b">
        <f>IF(OR(AND(O6,P6),Q6),TRUE)</f>
        <v>1</v>
      </c>
      <c r="O6" s="99" t="b">
        <f>IF(I6&lt;&gt;0,TRUE)</f>
        <v>0</v>
      </c>
      <c r="P6" s="100" t="b">
        <f>IF(I6&gt;I13,TRUE)</f>
        <v>0</v>
      </c>
      <c r="Q6" s="101" t="b">
        <f>IF(AND(H6=0,H13=0),TRUE)</f>
        <v>1</v>
      </c>
    </row>
    <row r="7" spans="1:20" ht="54" customHeight="1">
      <c r="A7" s="470" t="s">
        <v>84</v>
      </c>
      <c r="B7" s="414"/>
      <c r="C7" s="414"/>
      <c r="D7" s="414"/>
      <c r="E7" s="414"/>
      <c r="F7" s="414"/>
      <c r="G7" s="414"/>
      <c r="H7" s="414"/>
      <c r="I7" s="414"/>
    </row>
    <row r="8" spans="1:20" ht="19.5" thickBot="1">
      <c r="A8" s="414" t="s">
        <v>83</v>
      </c>
      <c r="B8" s="414"/>
      <c r="C8" s="414"/>
      <c r="D8" s="414"/>
      <c r="E8" s="414"/>
      <c r="F8" s="414"/>
      <c r="G8" s="414"/>
      <c r="H8" s="414"/>
      <c r="I8" s="414"/>
      <c r="M8" s="86" t="s">
        <v>74</v>
      </c>
    </row>
    <row r="9" spans="1:20">
      <c r="A9" s="414" t="s">
        <v>44</v>
      </c>
      <c r="B9" s="414"/>
      <c r="C9" s="414"/>
      <c r="D9" s="414"/>
      <c r="E9" s="414"/>
      <c r="F9" s="414"/>
      <c r="G9" s="414"/>
      <c r="H9" s="414"/>
      <c r="I9" s="414"/>
      <c r="K9" s="450" t="s">
        <v>87</v>
      </c>
      <c r="L9" s="451"/>
      <c r="M9" s="397" t="s">
        <v>12</v>
      </c>
      <c r="N9" s="397" t="s">
        <v>13</v>
      </c>
      <c r="O9" s="397" t="s">
        <v>14</v>
      </c>
      <c r="P9" s="419" t="s">
        <v>16</v>
      </c>
      <c r="Q9" s="417" t="s">
        <v>23</v>
      </c>
      <c r="R9" s="423" t="s">
        <v>18</v>
      </c>
      <c r="S9" s="102"/>
    </row>
    <row r="10" spans="1:20" ht="14.1" customHeight="1" thickBot="1">
      <c r="K10" s="452"/>
      <c r="L10" s="453"/>
      <c r="M10" s="398"/>
      <c r="N10" s="398"/>
      <c r="O10" s="398"/>
      <c r="P10" s="420"/>
      <c r="Q10" s="418"/>
      <c r="R10" s="423"/>
      <c r="S10" s="103" t="s">
        <v>46</v>
      </c>
    </row>
    <row r="11" spans="1:20" ht="12" customHeight="1" thickBot="1">
      <c r="A11" s="399">
        <v>2</v>
      </c>
      <c r="B11" s="469" t="s">
        <v>110</v>
      </c>
      <c r="C11" s="463" t="s">
        <v>12</v>
      </c>
      <c r="D11" s="465" t="s">
        <v>13</v>
      </c>
      <c r="E11" s="462" t="s">
        <v>14</v>
      </c>
      <c r="F11" s="404" t="s">
        <v>16</v>
      </c>
      <c r="G11" s="401" t="s">
        <v>23</v>
      </c>
      <c r="H11" s="448" t="s">
        <v>18</v>
      </c>
      <c r="I11" s="87"/>
      <c r="K11" s="454"/>
      <c r="L11" s="422"/>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99"/>
      <c r="B12" s="469"/>
      <c r="C12" s="464"/>
      <c r="D12" s="466"/>
      <c r="E12" s="462"/>
      <c r="F12" s="405"/>
      <c r="G12" s="401"/>
      <c r="H12" s="449"/>
      <c r="I12" s="88" t="s">
        <v>19</v>
      </c>
      <c r="K12" s="460" t="s">
        <v>120</v>
      </c>
      <c r="L12" s="245" t="s">
        <v>118</v>
      </c>
      <c r="M12" s="252">
        <f>IF(M11&gt;0,M11*-1,0)</f>
        <v>0</v>
      </c>
      <c r="N12" s="252">
        <f>IF(N11&gt;0,N11*-1,0)</f>
        <v>0</v>
      </c>
      <c r="O12" s="252">
        <f>IF(O11&gt;0,O11*-1,0)</f>
        <v>0</v>
      </c>
      <c r="P12" s="253">
        <f>IF(P11&gt;0,P11*-1,0)</f>
        <v>0</v>
      </c>
      <c r="Q12" s="248"/>
      <c r="R12" s="249"/>
      <c r="S12" s="250">
        <f>IF(S11&gt;0,S11*-1,0)</f>
        <v>0</v>
      </c>
    </row>
    <row r="13" spans="1:20" ht="24.95" customHeight="1" thickBot="1">
      <c r="A13" s="399"/>
      <c r="B13" s="469"/>
      <c r="C13" s="21"/>
      <c r="D13" s="22"/>
      <c r="E13" s="23"/>
      <c r="F13" s="24"/>
      <c r="G13" s="20">
        <v>0</v>
      </c>
      <c r="H13" s="108">
        <f>SUM(C13:G13)</f>
        <v>0</v>
      </c>
      <c r="I13" s="109">
        <f>H13-E13-G13</f>
        <v>0</v>
      </c>
      <c r="K13" s="461"/>
      <c r="L13" s="254" t="s">
        <v>119</v>
      </c>
      <c r="M13" s="255">
        <f>IF(M11&lt;0,M11*-1,0)</f>
        <v>0</v>
      </c>
      <c r="N13" s="255">
        <f>IF(N11&lt;0,N11*-1,0)</f>
        <v>0</v>
      </c>
      <c r="O13" s="255">
        <f>IF(O11&lt;0,O11*-1,0)</f>
        <v>0</v>
      </c>
      <c r="P13" s="256">
        <f>IF(P11&lt;0,P11*-1,0)</f>
        <v>0</v>
      </c>
      <c r="Q13" s="247"/>
      <c r="R13" s="246"/>
      <c r="S13" s="251">
        <f>IF(S11&lt;0,S11*-1,0)</f>
        <v>0</v>
      </c>
    </row>
    <row r="14" spans="1:20" ht="14.1" customHeight="1" thickBot="1">
      <c r="I14" s="111" t="s">
        <v>33</v>
      </c>
      <c r="R14" s="120"/>
      <c r="S14" s="121"/>
      <c r="T14" s="112"/>
    </row>
    <row r="15" spans="1:20" s="112" customFormat="1" ht="12.6" customHeight="1" thickBot="1">
      <c r="A15" s="406">
        <v>3</v>
      </c>
      <c r="B15" s="481" t="s">
        <v>127</v>
      </c>
      <c r="C15" s="488" t="s">
        <v>12</v>
      </c>
      <c r="D15" s="486" t="s">
        <v>13</v>
      </c>
      <c r="E15" s="485" t="s">
        <v>14</v>
      </c>
      <c r="F15" s="471" t="s">
        <v>16</v>
      </c>
      <c r="G15" s="473" t="s">
        <v>34</v>
      </c>
      <c r="H15" s="113"/>
      <c r="I15" s="113"/>
      <c r="K15" s="242" t="s">
        <v>122</v>
      </c>
      <c r="L15" s="114"/>
      <c r="M15" s="115"/>
      <c r="N15" s="115"/>
      <c r="O15" s="115"/>
      <c r="P15" s="115"/>
      <c r="Q15" s="114"/>
      <c r="R15" s="86"/>
      <c r="S15" s="86"/>
    </row>
    <row r="16" spans="1:20" s="112" customFormat="1" ht="12.6" customHeight="1">
      <c r="A16" s="407"/>
      <c r="B16" s="482"/>
      <c r="C16" s="489"/>
      <c r="D16" s="487"/>
      <c r="E16" s="472"/>
      <c r="F16" s="472"/>
      <c r="G16" s="474"/>
      <c r="H16" s="116"/>
      <c r="I16" s="116"/>
      <c r="K16" s="438" t="s">
        <v>123</v>
      </c>
      <c r="L16" s="439"/>
      <c r="M16" s="118" t="s">
        <v>59</v>
      </c>
      <c r="N16" s="118" t="s">
        <v>60</v>
      </c>
      <c r="O16" s="118" t="s">
        <v>61</v>
      </c>
      <c r="P16" s="119" t="s">
        <v>62</v>
      </c>
      <c r="Q16" s="114"/>
    </row>
    <row r="17" spans="1:20" s="112" customFormat="1" ht="24.95" customHeight="1">
      <c r="A17" s="407"/>
      <c r="B17" s="482"/>
      <c r="C17" s="25"/>
      <c r="D17" s="26"/>
      <c r="E17" s="27"/>
      <c r="F17" s="28"/>
      <c r="G17" s="117">
        <f>SUM(C17,D17,F17)</f>
        <v>0</v>
      </c>
      <c r="H17" s="113"/>
      <c r="I17" s="113"/>
      <c r="K17" s="479" t="s">
        <v>121</v>
      </c>
      <c r="L17" s="480"/>
      <c r="M17" s="257">
        <f>IF(C17&lt;0,C17,0)</f>
        <v>0</v>
      </c>
      <c r="N17" s="257">
        <f t="shared" ref="N17:P17" si="1">IF(D17&lt;0,D17,0)</f>
        <v>0</v>
      </c>
      <c r="O17" s="257">
        <f t="shared" si="1"/>
        <v>0</v>
      </c>
      <c r="P17" s="258">
        <f t="shared" si="1"/>
        <v>0</v>
      </c>
      <c r="Q17" s="114"/>
      <c r="R17" s="120"/>
      <c r="S17" s="121"/>
    </row>
    <row r="18" spans="1:20" s="112" customFormat="1" ht="19.5" thickBot="1">
      <c r="A18" s="408"/>
      <c r="B18" s="122" t="s">
        <v>128</v>
      </c>
      <c r="C18" s="30"/>
      <c r="D18" s="31"/>
      <c r="E18" s="32"/>
      <c r="F18" s="33"/>
      <c r="G18" s="123">
        <f>SUM(C18,D18,F18)</f>
        <v>0</v>
      </c>
      <c r="H18" s="113"/>
      <c r="I18" s="113"/>
      <c r="K18" s="436" t="s">
        <v>88</v>
      </c>
      <c r="L18" s="437"/>
      <c r="M18" s="124">
        <f>IF(C17&gt;0,C17,0)</f>
        <v>0</v>
      </c>
      <c r="N18" s="124">
        <f t="shared" ref="N18:P18" si="2">IF(D17&gt;0,D17,0)</f>
        <v>0</v>
      </c>
      <c r="O18" s="124">
        <f t="shared" si="2"/>
        <v>0</v>
      </c>
      <c r="P18" s="125">
        <f t="shared" si="2"/>
        <v>0</v>
      </c>
      <c r="Q18" s="114"/>
      <c r="R18" s="86"/>
      <c r="S18" s="86"/>
    </row>
    <row r="19" spans="1:20" s="112" customFormat="1" ht="13.5" customHeight="1">
      <c r="A19" s="475" t="s">
        <v>129</v>
      </c>
      <c r="B19" s="475"/>
      <c r="C19" s="475"/>
      <c r="D19" s="475"/>
      <c r="E19" s="475"/>
      <c r="F19" s="475"/>
      <c r="G19" s="475"/>
      <c r="H19" s="475"/>
      <c r="I19" s="475"/>
      <c r="T19" s="86"/>
    </row>
    <row r="20" spans="1:20" s="112" customFormat="1" ht="38.25" customHeight="1" thickBot="1">
      <c r="A20" s="475"/>
      <c r="B20" s="475"/>
      <c r="C20" s="475"/>
      <c r="D20" s="475"/>
      <c r="E20" s="475"/>
      <c r="F20" s="475"/>
      <c r="G20" s="475"/>
      <c r="H20" s="475"/>
      <c r="I20" s="475"/>
      <c r="T20" s="86"/>
    </row>
    <row r="21" spans="1:20" s="112" customFormat="1" ht="13.5" customHeight="1">
      <c r="A21" s="86"/>
      <c r="B21" s="86"/>
      <c r="C21" s="86"/>
      <c r="D21" s="86"/>
      <c r="E21" s="86"/>
      <c r="F21" s="86"/>
      <c r="G21" s="86"/>
      <c r="H21" s="86"/>
      <c r="I21" s="86"/>
      <c r="K21" s="424" t="s">
        <v>49</v>
      </c>
      <c r="L21" s="425"/>
      <c r="M21" s="126" t="s">
        <v>133</v>
      </c>
      <c r="N21" s="127" t="s">
        <v>134</v>
      </c>
      <c r="O21" s="128" t="s">
        <v>126</v>
      </c>
      <c r="P21" s="393" t="s">
        <v>55</v>
      </c>
      <c r="Q21" s="394"/>
      <c r="R21" s="129"/>
      <c r="S21" s="130"/>
      <c r="T21" s="86"/>
    </row>
    <row r="22" spans="1:20" s="112" customFormat="1" ht="24.95" customHeight="1">
      <c r="A22" s="399">
        <v>4</v>
      </c>
      <c r="B22" s="409" t="s">
        <v>32</v>
      </c>
      <c r="C22" s="131" t="s">
        <v>14</v>
      </c>
      <c r="D22" s="131" t="s">
        <v>21</v>
      </c>
      <c r="E22" s="131" t="s">
        <v>18</v>
      </c>
      <c r="F22" s="86"/>
      <c r="G22" s="86"/>
      <c r="H22" s="86"/>
      <c r="I22" s="86"/>
      <c r="K22" s="426"/>
      <c r="L22" s="427"/>
      <c r="M22" s="132" t="s">
        <v>51</v>
      </c>
      <c r="N22" s="133" t="s">
        <v>50</v>
      </c>
      <c r="O22" s="134" t="s">
        <v>52</v>
      </c>
      <c r="P22" s="395"/>
      <c r="Q22" s="396"/>
      <c r="R22" s="135" t="s">
        <v>53</v>
      </c>
      <c r="S22" s="136" t="s">
        <v>54</v>
      </c>
      <c r="T22" s="86"/>
    </row>
    <row r="23" spans="1:20" s="112" customFormat="1" ht="24.95" customHeight="1" thickBot="1">
      <c r="A23" s="399"/>
      <c r="B23" s="409"/>
      <c r="C23" s="104">
        <f>IF(E6&lt;E13,P24,0)</f>
        <v>0</v>
      </c>
      <c r="D23" s="29"/>
      <c r="E23" s="104">
        <f>SUM(C23:D23)</f>
        <v>0</v>
      </c>
      <c r="F23" s="86"/>
      <c r="G23" s="86"/>
      <c r="H23" s="86"/>
      <c r="I23" s="86"/>
      <c r="K23" s="426"/>
      <c r="L23" s="427"/>
      <c r="M23" s="137" t="s">
        <v>124</v>
      </c>
      <c r="N23" s="138" t="s">
        <v>125</v>
      </c>
      <c r="O23" s="139" t="s">
        <v>113</v>
      </c>
      <c r="P23" s="395"/>
      <c r="Q23" s="396"/>
      <c r="R23" s="140" t="s">
        <v>56</v>
      </c>
      <c r="S23" s="141" t="s">
        <v>48</v>
      </c>
      <c r="T23" s="86"/>
    </row>
    <row r="24" spans="1:20" ht="13.5" customHeight="1" thickBot="1">
      <c r="K24" s="428"/>
      <c r="L24" s="429"/>
      <c r="M24" s="142">
        <f>I6-I13</f>
        <v>0</v>
      </c>
      <c r="N24" s="143">
        <f>G17</f>
        <v>0</v>
      </c>
      <c r="O24" s="144">
        <f>IF(M24&gt;N24,M24-N24,0)</f>
        <v>0</v>
      </c>
      <c r="P24" s="440">
        <f>MIN(R24:S24)</f>
        <v>0</v>
      </c>
      <c r="Q24" s="441"/>
      <c r="R24" s="145">
        <f>O24-D23</f>
        <v>0</v>
      </c>
      <c r="S24" s="146">
        <f>E13+E17-E6</f>
        <v>0</v>
      </c>
    </row>
    <row r="25" spans="1:20" ht="12.6" customHeight="1" thickBot="1">
      <c r="A25" s="399">
        <v>5</v>
      </c>
      <c r="B25" s="469" t="s">
        <v>75</v>
      </c>
      <c r="C25" s="463" t="s">
        <v>12</v>
      </c>
      <c r="D25" s="465" t="s">
        <v>13</v>
      </c>
      <c r="E25" s="462" t="s">
        <v>14</v>
      </c>
      <c r="F25" s="404" t="s">
        <v>16</v>
      </c>
      <c r="G25" s="401" t="s">
        <v>15</v>
      </c>
      <c r="H25" s="448" t="s">
        <v>18</v>
      </c>
      <c r="I25" s="87"/>
    </row>
    <row r="26" spans="1:20" ht="12.6" customHeight="1">
      <c r="A26" s="399"/>
      <c r="B26" s="469"/>
      <c r="C26" s="464"/>
      <c r="D26" s="466"/>
      <c r="E26" s="462"/>
      <c r="F26" s="405"/>
      <c r="G26" s="401"/>
      <c r="H26" s="449"/>
      <c r="I26" s="88" t="s">
        <v>19</v>
      </c>
    </row>
    <row r="27" spans="1:20" ht="24.95" customHeight="1" thickBot="1">
      <c r="A27" s="399"/>
      <c r="B27" s="469"/>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399">
        <v>6</v>
      </c>
      <c r="B29" s="483" t="s">
        <v>141</v>
      </c>
      <c r="C29" s="153" t="s">
        <v>115</v>
      </c>
      <c r="E29" s="154" t="s">
        <v>76</v>
      </c>
      <c r="F29" s="153" t="s">
        <v>116</v>
      </c>
      <c r="G29" s="153" t="s">
        <v>58</v>
      </c>
      <c r="H29" s="259" t="s">
        <v>131</v>
      </c>
      <c r="I29" s="155" t="s">
        <v>57</v>
      </c>
    </row>
    <row r="30" spans="1:20" ht="24.95" customHeight="1" thickBot="1">
      <c r="A30" s="399"/>
      <c r="B30" s="484"/>
      <c r="C30" s="29"/>
      <c r="E30" s="104">
        <f>I27</f>
        <v>0</v>
      </c>
      <c r="F30" s="104">
        <f>E23</f>
        <v>0</v>
      </c>
      <c r="G30" s="104">
        <f>C30</f>
        <v>0</v>
      </c>
      <c r="H30" s="243">
        <f>IF(C18&gt;0,C18,0)+IF(D18&gt;0,D18,0)+IF(F18&gt;0,F18,0)</f>
        <v>0</v>
      </c>
      <c r="I30" s="150">
        <f>IF(E30-F30-G30-H30&lt;0,0,E30-F30-G30-H30)</f>
        <v>0</v>
      </c>
    </row>
    <row r="31" spans="1:20" ht="13.5" customHeight="1" thickBot="1">
      <c r="I31" s="152"/>
    </row>
    <row r="32" spans="1:20" ht="14.1" customHeight="1" thickBot="1">
      <c r="A32" s="399">
        <v>7</v>
      </c>
      <c r="B32" s="467" t="s">
        <v>105</v>
      </c>
      <c r="C32" s="463" t="s">
        <v>12</v>
      </c>
      <c r="D32" s="465" t="s">
        <v>13</v>
      </c>
      <c r="E32" s="462" t="s">
        <v>14</v>
      </c>
      <c r="F32" s="404" t="s">
        <v>16</v>
      </c>
      <c r="G32" s="401" t="s">
        <v>15</v>
      </c>
      <c r="H32" s="448" t="s">
        <v>18</v>
      </c>
      <c r="I32" s="87"/>
      <c r="K32" s="430" t="s">
        <v>103</v>
      </c>
      <c r="L32" s="431"/>
      <c r="M32" s="398" t="s">
        <v>12</v>
      </c>
      <c r="N32" s="398" t="s">
        <v>13</v>
      </c>
      <c r="O32" s="398" t="s">
        <v>14</v>
      </c>
      <c r="P32" s="398" t="s">
        <v>16</v>
      </c>
      <c r="Q32" s="421" t="s">
        <v>23</v>
      </c>
      <c r="R32" s="423" t="s">
        <v>18</v>
      </c>
      <c r="S32" s="102"/>
    </row>
    <row r="33" spans="1:19" ht="14.1" customHeight="1">
      <c r="A33" s="399"/>
      <c r="B33" s="468"/>
      <c r="C33" s="464"/>
      <c r="D33" s="466"/>
      <c r="E33" s="462"/>
      <c r="F33" s="405"/>
      <c r="G33" s="401"/>
      <c r="H33" s="449"/>
      <c r="I33" s="88" t="s">
        <v>19</v>
      </c>
      <c r="K33" s="432"/>
      <c r="L33" s="433"/>
      <c r="M33" s="398"/>
      <c r="N33" s="398"/>
      <c r="O33" s="398"/>
      <c r="P33" s="398"/>
      <c r="Q33" s="422"/>
      <c r="R33" s="423"/>
      <c r="S33" s="103" t="s">
        <v>46</v>
      </c>
    </row>
    <row r="34" spans="1:19" ht="24.95" customHeight="1">
      <c r="A34" s="399"/>
      <c r="B34" s="156" t="s">
        <v>27</v>
      </c>
      <c r="C34" s="60"/>
      <c r="D34" s="61"/>
      <c r="E34" s="62"/>
      <c r="F34" s="63"/>
      <c r="G34" s="64"/>
      <c r="H34" s="107">
        <f>SUM(C34:G34)</f>
        <v>0</v>
      </c>
      <c r="I34" s="157">
        <f>H34-E34-G34</f>
        <v>0</v>
      </c>
      <c r="K34" s="434"/>
      <c r="L34" s="435"/>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399"/>
      <c r="B35" s="158" t="s">
        <v>67</v>
      </c>
      <c r="C35" s="65"/>
      <c r="D35" s="66"/>
      <c r="E35" s="62"/>
      <c r="F35" s="67"/>
      <c r="G35" s="64"/>
      <c r="H35" s="107">
        <f>SUM(C35:G35)</f>
        <v>0</v>
      </c>
      <c r="I35" s="150">
        <f>H35-E35-G35</f>
        <v>0</v>
      </c>
    </row>
    <row r="36" spans="1:19" ht="18.75" customHeight="1">
      <c r="A36" s="414" t="s">
        <v>85</v>
      </c>
      <c r="B36" s="414"/>
      <c r="C36" s="414"/>
      <c r="D36" s="414"/>
      <c r="E36" s="414"/>
      <c r="F36" s="414"/>
      <c r="G36" s="414"/>
      <c r="H36" s="414"/>
      <c r="I36" s="414"/>
    </row>
    <row r="37" spans="1:19" ht="13.5" customHeight="1" thickBot="1"/>
    <row r="38" spans="1:19" ht="33" customHeight="1">
      <c r="A38" s="399">
        <v>8</v>
      </c>
      <c r="B38" s="159" t="s">
        <v>26</v>
      </c>
      <c r="C38" s="131" t="s">
        <v>12</v>
      </c>
      <c r="D38" s="131" t="s">
        <v>13</v>
      </c>
      <c r="E38" s="131" t="s">
        <v>16</v>
      </c>
      <c r="F38" s="131" t="s">
        <v>18</v>
      </c>
      <c r="M38" s="244"/>
      <c r="N38" s="241" t="s">
        <v>102</v>
      </c>
      <c r="O38" s="241" t="s">
        <v>101</v>
      </c>
      <c r="Q38" s="386" t="s">
        <v>99</v>
      </c>
      <c r="R38" s="387"/>
      <c r="S38" s="160" t="s">
        <v>100</v>
      </c>
    </row>
    <row r="39" spans="1:19" ht="24.95" customHeight="1">
      <c r="A39" s="399"/>
      <c r="B39" s="161" t="s">
        <v>68</v>
      </c>
      <c r="C39" s="68"/>
      <c r="D39" s="68"/>
      <c r="E39" s="68"/>
      <c r="F39" s="162">
        <f>SUM(C39:E39)</f>
        <v>0</v>
      </c>
      <c r="N39" s="110">
        <f>IF(AND(I34&lt;&gt;I35,H50="Ｂ"),E50,E49)</f>
        <v>0</v>
      </c>
      <c r="O39" s="240">
        <f>IF(AND(I34&lt;&gt;I35,H50="Ｂ"),C50,C49)</f>
        <v>0</v>
      </c>
      <c r="Q39" s="163">
        <v>0</v>
      </c>
      <c r="R39" s="19" t="s">
        <v>94</v>
      </c>
      <c r="S39" s="105">
        <v>1140</v>
      </c>
    </row>
    <row r="40" spans="1:19" ht="24.95" customHeight="1">
      <c r="A40" s="399"/>
      <c r="B40" s="161" t="s">
        <v>69</v>
      </c>
      <c r="C40" s="68"/>
      <c r="D40" s="68"/>
      <c r="E40" s="68"/>
      <c r="F40" s="162">
        <f>SUM(C40:E40)</f>
        <v>0</v>
      </c>
      <c r="Q40" s="163">
        <v>0.5</v>
      </c>
      <c r="R40" s="19" t="s">
        <v>95</v>
      </c>
      <c r="S40" s="105">
        <v>1368</v>
      </c>
    </row>
    <row r="41" spans="1:19" ht="24" customHeight="1">
      <c r="A41" s="402" t="s">
        <v>109</v>
      </c>
      <c r="B41" s="403"/>
      <c r="C41" s="403"/>
      <c r="D41" s="403"/>
      <c r="E41" s="403"/>
      <c r="F41" s="403"/>
      <c r="G41" s="403"/>
      <c r="H41" s="403"/>
      <c r="I41" s="403"/>
      <c r="Q41" s="163">
        <v>0.6</v>
      </c>
      <c r="R41" s="19" t="s">
        <v>96</v>
      </c>
      <c r="S41" s="105">
        <v>1596</v>
      </c>
    </row>
    <row r="42" spans="1:19" ht="24" customHeight="1">
      <c r="A42" s="403"/>
      <c r="B42" s="403"/>
      <c r="C42" s="403"/>
      <c r="D42" s="403"/>
      <c r="E42" s="403"/>
      <c r="F42" s="403"/>
      <c r="G42" s="403"/>
      <c r="H42" s="403"/>
      <c r="I42" s="403"/>
      <c r="Q42" s="163">
        <v>0.7</v>
      </c>
      <c r="R42" s="19" t="s">
        <v>97</v>
      </c>
      <c r="S42" s="105">
        <v>1824</v>
      </c>
    </row>
    <row r="43" spans="1:19" ht="22.5" customHeight="1">
      <c r="A43" s="403"/>
      <c r="B43" s="403"/>
      <c r="C43" s="403"/>
      <c r="D43" s="403"/>
      <c r="E43" s="403"/>
      <c r="F43" s="403"/>
      <c r="G43" s="403"/>
      <c r="H43" s="403"/>
      <c r="I43" s="403"/>
      <c r="Q43" s="163">
        <v>0.8</v>
      </c>
      <c r="R43" s="19" t="s">
        <v>98</v>
      </c>
      <c r="S43" s="105">
        <v>2052</v>
      </c>
    </row>
    <row r="44" spans="1:19" ht="22.5" customHeight="1" thickBot="1">
      <c r="A44" s="403"/>
      <c r="B44" s="403"/>
      <c r="C44" s="403"/>
      <c r="D44" s="403"/>
      <c r="E44" s="403"/>
      <c r="F44" s="403"/>
      <c r="G44" s="403"/>
      <c r="H44" s="403"/>
      <c r="I44" s="403"/>
      <c r="Q44" s="164">
        <v>0.9</v>
      </c>
      <c r="R44" s="165"/>
      <c r="S44" s="148">
        <v>2280</v>
      </c>
    </row>
    <row r="45" spans="1:19" ht="22.5" customHeight="1">
      <c r="A45" s="403"/>
      <c r="B45" s="403"/>
      <c r="C45" s="403"/>
      <c r="D45" s="403"/>
      <c r="E45" s="403"/>
      <c r="F45" s="403"/>
      <c r="G45" s="403"/>
      <c r="H45" s="403"/>
      <c r="I45" s="403"/>
    </row>
    <row r="46" spans="1:19">
      <c r="A46" s="414" t="s">
        <v>111</v>
      </c>
      <c r="B46" s="414"/>
      <c r="C46" s="414"/>
      <c r="D46" s="414"/>
      <c r="E46" s="414"/>
      <c r="F46" s="414"/>
      <c r="G46" s="414"/>
      <c r="H46" s="414"/>
      <c r="I46" s="414"/>
    </row>
    <row r="47" spans="1:19" ht="13.5" customHeight="1"/>
    <row r="48" spans="1:19" ht="24.95" customHeight="1">
      <c r="A48" s="406">
        <v>9</v>
      </c>
      <c r="B48" s="166" t="s">
        <v>30</v>
      </c>
      <c r="C48" s="412" t="s">
        <v>25</v>
      </c>
      <c r="D48" s="412"/>
      <c r="E48" s="412" t="s">
        <v>24</v>
      </c>
      <c r="F48" s="412"/>
      <c r="H48" s="409" t="s">
        <v>31</v>
      </c>
      <c r="I48" s="167"/>
    </row>
    <row r="49" spans="1:18" ht="24.95" customHeight="1">
      <c r="A49" s="407"/>
      <c r="B49" s="168" t="s">
        <v>29</v>
      </c>
      <c r="C49" s="411">
        <f>IFERROR(ROUNDDOWN(F39/I34*1/365,3),0)</f>
        <v>0</v>
      </c>
      <c r="D49" s="411"/>
      <c r="E49" s="413">
        <f>ROUNDDOWN(C49*I34,0)</f>
        <v>0</v>
      </c>
      <c r="F49" s="413"/>
      <c r="G49" s="86" t="s">
        <v>28</v>
      </c>
      <c r="H49" s="410"/>
      <c r="I49" s="169" t="s">
        <v>41</v>
      </c>
    </row>
    <row r="50" spans="1:18" ht="24.95" customHeight="1">
      <c r="A50" s="408"/>
      <c r="B50" s="168" t="s">
        <v>66</v>
      </c>
      <c r="C50" s="411">
        <f>IFERROR(ROUNDDOWN(F40/I35*1/365,3),0)</f>
        <v>0</v>
      </c>
      <c r="D50" s="411"/>
      <c r="E50" s="413">
        <f>ROUNDDOWN(C50*I35,0)</f>
        <v>0</v>
      </c>
      <c r="F50" s="413"/>
      <c r="G50" s="86" t="s">
        <v>28</v>
      </c>
      <c r="H50" s="261" t="s">
        <v>117</v>
      </c>
      <c r="I50" s="169" t="s">
        <v>42</v>
      </c>
    </row>
    <row r="51" spans="1:18" ht="13.5" customHeight="1"/>
    <row r="52" spans="1:18" ht="26.1" customHeight="1" thickBot="1">
      <c r="A52" s="399">
        <v>10</v>
      </c>
      <c r="B52" s="400" t="s">
        <v>144</v>
      </c>
      <c r="C52" s="131" t="s">
        <v>20</v>
      </c>
      <c r="D52" s="131" t="s">
        <v>63</v>
      </c>
      <c r="E52" s="172" t="s">
        <v>138</v>
      </c>
      <c r="L52" s="86" t="s">
        <v>86</v>
      </c>
    </row>
    <row r="53" spans="1:18" ht="26.1" customHeight="1">
      <c r="A53" s="399"/>
      <c r="B53" s="400"/>
      <c r="C53" s="173">
        <f>VLOOKUP(O39,Q39:S44,3)</f>
        <v>1140</v>
      </c>
      <c r="D53" s="110">
        <f>IF(I6&lt;N39,0,IF(I6-N39&gt;I30+C30,I30,IF(I6-N39-C30&gt;0,I6-N39-C30,0)))</f>
        <v>0</v>
      </c>
      <c r="E53" s="173">
        <f>C53*D53</f>
        <v>0</v>
      </c>
      <c r="L53" s="388" t="s">
        <v>71</v>
      </c>
      <c r="M53" s="389"/>
      <c r="N53" s="476" t="s">
        <v>106</v>
      </c>
      <c r="O53" s="477" t="s">
        <v>70</v>
      </c>
    </row>
    <row r="54" spans="1:18" ht="13.5" customHeight="1">
      <c r="L54" s="390"/>
      <c r="M54" s="391"/>
      <c r="N54" s="391"/>
      <c r="O54" s="478"/>
    </row>
    <row r="55" spans="1:18" ht="26.1" customHeight="1" thickBot="1">
      <c r="A55" s="399">
        <v>11</v>
      </c>
      <c r="B55" s="400" t="s">
        <v>145</v>
      </c>
      <c r="C55" s="131" t="s">
        <v>20</v>
      </c>
      <c r="D55" s="131" t="s">
        <v>63</v>
      </c>
      <c r="E55" s="172" t="s">
        <v>138</v>
      </c>
      <c r="L55" s="378">
        <f>I4*0.9</f>
        <v>0</v>
      </c>
      <c r="M55" s="379"/>
      <c r="N55" s="170">
        <f>I13</f>
        <v>0</v>
      </c>
      <c r="O55" s="171" t="b">
        <f>IF(L55&gt;=N55,TRUE)</f>
        <v>1</v>
      </c>
    </row>
    <row r="56" spans="1:18" ht="26.1" customHeight="1">
      <c r="A56" s="399"/>
      <c r="B56" s="400"/>
      <c r="C56" s="173">
        <f>S44</f>
        <v>2280</v>
      </c>
      <c r="D56" s="104">
        <f>I30-D53</f>
        <v>0</v>
      </c>
      <c r="E56" s="173">
        <f>C56*D56</f>
        <v>0</v>
      </c>
      <c r="L56" s="174"/>
      <c r="M56" s="174"/>
      <c r="N56" s="175"/>
    </row>
    <row r="57" spans="1:18" ht="13.5" customHeight="1" thickBot="1">
      <c r="L57" s="86" t="s">
        <v>130</v>
      </c>
    </row>
    <row r="58" spans="1:18" ht="30" customHeight="1">
      <c r="A58" s="176" t="s">
        <v>22</v>
      </c>
      <c r="B58" s="177" t="s">
        <v>77</v>
      </c>
      <c r="C58" s="103" t="str">
        <f>IF(AND(O55,Q60),"○","×")</f>
        <v>○</v>
      </c>
      <c r="L58" s="388" t="s">
        <v>72</v>
      </c>
      <c r="M58" s="389"/>
      <c r="N58" s="382" t="s">
        <v>92</v>
      </c>
      <c r="O58" s="178"/>
      <c r="P58" s="178"/>
      <c r="Q58" s="382" t="s">
        <v>108</v>
      </c>
      <c r="R58" s="383"/>
    </row>
    <row r="59" spans="1:18" ht="14.1" customHeight="1" thickBot="1">
      <c r="L59" s="390"/>
      <c r="M59" s="391"/>
      <c r="N59" s="392"/>
      <c r="O59" s="179" t="s">
        <v>93</v>
      </c>
      <c r="P59" s="180" t="s">
        <v>107</v>
      </c>
      <c r="Q59" s="384"/>
      <c r="R59" s="385"/>
    </row>
    <row r="60" spans="1:18" ht="30" customHeight="1" thickBot="1">
      <c r="A60" s="181">
        <v>12</v>
      </c>
      <c r="B60" s="182" t="s">
        <v>140</v>
      </c>
      <c r="C60" s="183">
        <f>IF(C58="○",E53+E56,"－")</f>
        <v>0</v>
      </c>
      <c r="F60" s="120"/>
      <c r="G60" s="184"/>
      <c r="L60" s="378">
        <f>I4*10%</f>
        <v>0</v>
      </c>
      <c r="M60" s="379"/>
      <c r="N60" s="185">
        <f>S34*-1</f>
        <v>0</v>
      </c>
      <c r="O60" s="186">
        <f>G17</f>
        <v>0</v>
      </c>
      <c r="P60" s="187">
        <f>N60-O60</f>
        <v>0</v>
      </c>
      <c r="Q60" s="380" t="b">
        <f>IF(L60&lt;=P60,TRUE)</f>
        <v>1</v>
      </c>
      <c r="R60" s="381"/>
    </row>
    <row r="61" spans="1:18" ht="14.1" customHeight="1"/>
    <row r="62" spans="1:18" ht="22.5" customHeight="1"/>
  </sheetData>
  <sheetProtection algorithmName="SHA-512" hashValue="K2JWbx2aSxRZP/ykCEHIyU+ZAkvXaac0xOZTfMjUN5tkNSdCk3y6bGt/bT1psQt8ugRrcBwJ3e6iNVRERZZlZg==" saltValue="T76WxIFJ6yWE554GMhDMGg==" spinCount="100000"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0"/>
  <sheetViews>
    <sheetView view="pageBreakPreview" zoomScaleNormal="85" zoomScaleSheetLayoutView="100" workbookViewId="0">
      <selection activeCell="B5" sqref="B5:D5"/>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114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94" t="s">
        <v>35</v>
      </c>
      <c r="B2" s="495" t="s">
        <v>90</v>
      </c>
      <c r="C2" s="495"/>
      <c r="D2" s="495"/>
      <c r="E2" s="496" t="s">
        <v>40</v>
      </c>
      <c r="F2" s="496" t="s">
        <v>39</v>
      </c>
      <c r="G2" s="492"/>
      <c r="H2" s="492"/>
      <c r="I2" s="492"/>
      <c r="J2" s="492"/>
      <c r="K2" s="492"/>
      <c r="L2" s="496" t="s">
        <v>43</v>
      </c>
      <c r="M2" s="492"/>
      <c r="N2" s="492"/>
      <c r="O2" s="492"/>
      <c r="P2" s="492"/>
      <c r="Q2" s="492"/>
      <c r="R2" s="498" t="s">
        <v>89</v>
      </c>
      <c r="S2" s="499"/>
      <c r="T2" s="499"/>
      <c r="U2" s="499"/>
      <c r="V2" s="499"/>
      <c r="W2" s="492" t="s">
        <v>38</v>
      </c>
      <c r="X2" s="493"/>
      <c r="Y2" s="493"/>
    </row>
    <row r="3" spans="1:25" s="5" customFormat="1" ht="93.75" customHeight="1">
      <c r="A3" s="494"/>
      <c r="B3" s="495"/>
      <c r="C3" s="495"/>
      <c r="D3" s="495"/>
      <c r="E3" s="497"/>
      <c r="F3" s="46" t="s">
        <v>36</v>
      </c>
      <c r="G3" s="47" t="s">
        <v>12</v>
      </c>
      <c r="H3" s="48" t="s">
        <v>13</v>
      </c>
      <c r="I3" s="48" t="s">
        <v>14</v>
      </c>
      <c r="J3" s="48" t="s">
        <v>16</v>
      </c>
      <c r="K3" s="49" t="s">
        <v>15</v>
      </c>
      <c r="L3" s="50" t="s">
        <v>36</v>
      </c>
      <c r="M3" s="47" t="s">
        <v>12</v>
      </c>
      <c r="N3" s="48" t="s">
        <v>13</v>
      </c>
      <c r="O3" s="48" t="s">
        <v>14</v>
      </c>
      <c r="P3" s="51" t="s">
        <v>16</v>
      </c>
      <c r="Q3" s="49" t="s">
        <v>23</v>
      </c>
      <c r="R3" s="50" t="s">
        <v>36</v>
      </c>
      <c r="S3" s="47" t="s">
        <v>12</v>
      </c>
      <c r="T3" s="48" t="s">
        <v>13</v>
      </c>
      <c r="U3" s="48" t="s">
        <v>14</v>
      </c>
      <c r="V3" s="49" t="s">
        <v>16</v>
      </c>
      <c r="W3" s="50" t="s">
        <v>36</v>
      </c>
      <c r="X3" s="48" t="s">
        <v>14</v>
      </c>
      <c r="Y3" s="49" t="s">
        <v>37</v>
      </c>
    </row>
    <row r="4" spans="1:25" ht="27" customHeight="1">
      <c r="A4" s="52">
        <v>1</v>
      </c>
      <c r="B4" s="491" t="str">
        <f>基本事項!N21&amp;""</f>
        <v/>
      </c>
      <c r="C4" s="491"/>
      <c r="D4" s="491"/>
      <c r="E4" s="53"/>
      <c r="F4" s="69">
        <f>SUM($G$4:$K$4)</f>
        <v>0</v>
      </c>
      <c r="G4" s="70">
        <f>'所要額算定シート '!C6</f>
        <v>0</v>
      </c>
      <c r="H4" s="71">
        <f>'所要額算定シート '!D6</f>
        <v>0</v>
      </c>
      <c r="I4" s="71">
        <f>'所要額算定シート '!E6</f>
        <v>0</v>
      </c>
      <c r="J4" s="71">
        <f>'所要額算定シート '!F6</f>
        <v>0</v>
      </c>
      <c r="K4" s="72">
        <f>'所要額算定シート '!G6</f>
        <v>0</v>
      </c>
      <c r="L4" s="73">
        <f t="shared" ref="L4:L13" si="0">SUM(M4:P4)</f>
        <v>0</v>
      </c>
      <c r="M4" s="70">
        <f>'所要額算定シート '!C13</f>
        <v>0</v>
      </c>
      <c r="N4" s="71">
        <f>'所要額算定シート '!D13</f>
        <v>0</v>
      </c>
      <c r="O4" s="71">
        <f>'所要額算定シート '!E13</f>
        <v>0</v>
      </c>
      <c r="P4" s="74">
        <f>'所要額算定シート '!F13</f>
        <v>0</v>
      </c>
      <c r="Q4" s="72">
        <f>'所要額算定シート '!G13</f>
        <v>0</v>
      </c>
      <c r="R4" s="73">
        <f>SUM(S4:V4)</f>
        <v>0</v>
      </c>
      <c r="S4" s="70">
        <f>'所要額算定シート '!C17</f>
        <v>0</v>
      </c>
      <c r="T4" s="71">
        <f>'所要額算定シート '!D17</f>
        <v>0</v>
      </c>
      <c r="U4" s="71">
        <f>'所要額算定シート '!E17</f>
        <v>0</v>
      </c>
      <c r="V4" s="72">
        <f>'所要額算定シート '!F17</f>
        <v>0</v>
      </c>
      <c r="W4" s="73">
        <f t="shared" ref="W4:W13" si="1">SUM(X4:Y4)</f>
        <v>0</v>
      </c>
      <c r="X4" s="71">
        <f>'所要額算定シート '!C23</f>
        <v>0</v>
      </c>
      <c r="Y4" s="72">
        <f>'所要額算定シート '!D23</f>
        <v>0</v>
      </c>
    </row>
    <row r="5" spans="1:25" ht="27" customHeight="1">
      <c r="A5" s="52">
        <v>2</v>
      </c>
      <c r="B5" s="490"/>
      <c r="C5" s="490"/>
      <c r="D5" s="490"/>
      <c r="E5" s="53"/>
      <c r="F5" s="69">
        <f t="shared" ref="F5:F13" si="2">SUM(G5:K5)</f>
        <v>0</v>
      </c>
      <c r="G5" s="75"/>
      <c r="H5" s="76"/>
      <c r="I5" s="76"/>
      <c r="J5" s="76"/>
      <c r="K5" s="77"/>
      <c r="L5" s="73">
        <f t="shared" si="0"/>
        <v>0</v>
      </c>
      <c r="M5" s="75"/>
      <c r="N5" s="76"/>
      <c r="O5" s="76"/>
      <c r="P5" s="78"/>
      <c r="Q5" s="260">
        <v>0</v>
      </c>
      <c r="R5" s="73">
        <f t="shared" ref="R5:R13" si="3">SUM(S5:V5)</f>
        <v>0</v>
      </c>
      <c r="S5" s="75"/>
      <c r="T5" s="76"/>
      <c r="U5" s="76"/>
      <c r="V5" s="77"/>
      <c r="W5" s="73">
        <f t="shared" si="1"/>
        <v>0</v>
      </c>
      <c r="X5" s="76"/>
      <c r="Y5" s="77"/>
    </row>
    <row r="6" spans="1:25" ht="27" customHeight="1">
      <c r="A6" s="52">
        <v>3</v>
      </c>
      <c r="B6" s="490"/>
      <c r="C6" s="490"/>
      <c r="D6" s="490"/>
      <c r="E6" s="53"/>
      <c r="F6" s="69">
        <f t="shared" si="2"/>
        <v>0</v>
      </c>
      <c r="G6" s="75"/>
      <c r="H6" s="76"/>
      <c r="I6" s="76"/>
      <c r="J6" s="76"/>
      <c r="K6" s="77"/>
      <c r="L6" s="73">
        <f t="shared" si="0"/>
        <v>0</v>
      </c>
      <c r="M6" s="75"/>
      <c r="N6" s="76"/>
      <c r="O6" s="76"/>
      <c r="P6" s="78"/>
      <c r="Q6" s="260">
        <v>0</v>
      </c>
      <c r="R6" s="73">
        <f t="shared" si="3"/>
        <v>0</v>
      </c>
      <c r="S6" s="75"/>
      <c r="T6" s="76"/>
      <c r="U6" s="76"/>
      <c r="V6" s="77"/>
      <c r="W6" s="73">
        <f t="shared" si="1"/>
        <v>0</v>
      </c>
      <c r="X6" s="76"/>
      <c r="Y6" s="77"/>
    </row>
    <row r="7" spans="1:25" ht="27" customHeight="1">
      <c r="A7" s="52">
        <v>4</v>
      </c>
      <c r="B7" s="490"/>
      <c r="C7" s="490"/>
      <c r="D7" s="490"/>
      <c r="E7" s="53"/>
      <c r="F7" s="69">
        <f t="shared" si="2"/>
        <v>0</v>
      </c>
      <c r="G7" s="75"/>
      <c r="H7" s="76"/>
      <c r="I7" s="76"/>
      <c r="J7" s="76"/>
      <c r="K7" s="77"/>
      <c r="L7" s="73">
        <f t="shared" si="0"/>
        <v>0</v>
      </c>
      <c r="M7" s="75"/>
      <c r="N7" s="76"/>
      <c r="O7" s="76"/>
      <c r="P7" s="78"/>
      <c r="Q7" s="260">
        <v>0</v>
      </c>
      <c r="R7" s="73">
        <f t="shared" si="3"/>
        <v>0</v>
      </c>
      <c r="S7" s="75"/>
      <c r="T7" s="76"/>
      <c r="U7" s="76"/>
      <c r="V7" s="77"/>
      <c r="W7" s="73">
        <f t="shared" si="1"/>
        <v>0</v>
      </c>
      <c r="X7" s="76"/>
      <c r="Y7" s="77"/>
    </row>
    <row r="8" spans="1:25" ht="27" customHeight="1">
      <c r="A8" s="52">
        <v>5</v>
      </c>
      <c r="B8" s="490"/>
      <c r="C8" s="490"/>
      <c r="D8" s="490"/>
      <c r="E8" s="53"/>
      <c r="F8" s="69">
        <f t="shared" si="2"/>
        <v>0</v>
      </c>
      <c r="G8" s="75"/>
      <c r="H8" s="76"/>
      <c r="I8" s="76"/>
      <c r="J8" s="76"/>
      <c r="K8" s="77"/>
      <c r="L8" s="73">
        <f t="shared" si="0"/>
        <v>0</v>
      </c>
      <c r="M8" s="75"/>
      <c r="N8" s="76"/>
      <c r="O8" s="76"/>
      <c r="P8" s="78"/>
      <c r="Q8" s="260">
        <v>0</v>
      </c>
      <c r="R8" s="73">
        <f t="shared" si="3"/>
        <v>0</v>
      </c>
      <c r="S8" s="75"/>
      <c r="T8" s="76"/>
      <c r="U8" s="76"/>
      <c r="V8" s="77"/>
      <c r="W8" s="73">
        <f t="shared" si="1"/>
        <v>0</v>
      </c>
      <c r="X8" s="76"/>
      <c r="Y8" s="77"/>
    </row>
    <row r="9" spans="1:25" ht="27" customHeight="1">
      <c r="A9" s="52">
        <v>6</v>
      </c>
      <c r="B9" s="490"/>
      <c r="C9" s="490"/>
      <c r="D9" s="490"/>
      <c r="E9" s="53"/>
      <c r="F9" s="69">
        <f t="shared" si="2"/>
        <v>0</v>
      </c>
      <c r="G9" s="75"/>
      <c r="H9" s="76"/>
      <c r="I9" s="76"/>
      <c r="J9" s="76"/>
      <c r="K9" s="77"/>
      <c r="L9" s="73">
        <f t="shared" si="0"/>
        <v>0</v>
      </c>
      <c r="M9" s="75"/>
      <c r="N9" s="76"/>
      <c r="O9" s="76"/>
      <c r="P9" s="78"/>
      <c r="Q9" s="260">
        <v>0</v>
      </c>
      <c r="R9" s="73">
        <f t="shared" si="3"/>
        <v>0</v>
      </c>
      <c r="S9" s="75"/>
      <c r="T9" s="76"/>
      <c r="U9" s="76"/>
      <c r="V9" s="77"/>
      <c r="W9" s="73">
        <f t="shared" si="1"/>
        <v>0</v>
      </c>
      <c r="X9" s="76"/>
      <c r="Y9" s="77"/>
    </row>
    <row r="10" spans="1:25" ht="27" customHeight="1">
      <c r="A10" s="52">
        <v>7</v>
      </c>
      <c r="B10" s="490"/>
      <c r="C10" s="490"/>
      <c r="D10" s="490"/>
      <c r="E10" s="53"/>
      <c r="F10" s="69">
        <f t="shared" si="2"/>
        <v>0</v>
      </c>
      <c r="G10" s="75"/>
      <c r="H10" s="76"/>
      <c r="I10" s="76"/>
      <c r="J10" s="76"/>
      <c r="K10" s="77"/>
      <c r="L10" s="73">
        <f t="shared" si="0"/>
        <v>0</v>
      </c>
      <c r="M10" s="75"/>
      <c r="N10" s="76"/>
      <c r="O10" s="76"/>
      <c r="P10" s="78"/>
      <c r="Q10" s="260">
        <v>0</v>
      </c>
      <c r="R10" s="73">
        <f t="shared" si="3"/>
        <v>0</v>
      </c>
      <c r="S10" s="75"/>
      <c r="T10" s="76"/>
      <c r="U10" s="76"/>
      <c r="V10" s="77"/>
      <c r="W10" s="73">
        <f t="shared" si="1"/>
        <v>0</v>
      </c>
      <c r="X10" s="76"/>
      <c r="Y10" s="77"/>
    </row>
    <row r="11" spans="1:25" ht="27" customHeight="1">
      <c r="A11" s="52">
        <v>8</v>
      </c>
      <c r="B11" s="490"/>
      <c r="C11" s="490"/>
      <c r="D11" s="490"/>
      <c r="E11" s="53"/>
      <c r="F11" s="69">
        <f t="shared" si="2"/>
        <v>0</v>
      </c>
      <c r="G11" s="75"/>
      <c r="H11" s="76"/>
      <c r="I11" s="76"/>
      <c r="J11" s="76"/>
      <c r="K11" s="77"/>
      <c r="L11" s="73">
        <f t="shared" si="0"/>
        <v>0</v>
      </c>
      <c r="M11" s="75"/>
      <c r="N11" s="76"/>
      <c r="O11" s="76"/>
      <c r="P11" s="78"/>
      <c r="Q11" s="260">
        <v>0</v>
      </c>
      <c r="R11" s="73">
        <f t="shared" si="3"/>
        <v>0</v>
      </c>
      <c r="S11" s="75"/>
      <c r="T11" s="76"/>
      <c r="U11" s="76"/>
      <c r="V11" s="77"/>
      <c r="W11" s="73">
        <f t="shared" si="1"/>
        <v>0</v>
      </c>
      <c r="X11" s="76"/>
      <c r="Y11" s="77"/>
    </row>
    <row r="12" spans="1:25" ht="27" customHeight="1">
      <c r="A12" s="52">
        <v>9</v>
      </c>
      <c r="B12" s="490"/>
      <c r="C12" s="490"/>
      <c r="D12" s="490"/>
      <c r="E12" s="53"/>
      <c r="F12" s="69">
        <f t="shared" si="2"/>
        <v>0</v>
      </c>
      <c r="G12" s="75"/>
      <c r="H12" s="76"/>
      <c r="I12" s="76"/>
      <c r="J12" s="76"/>
      <c r="K12" s="77"/>
      <c r="L12" s="73">
        <f t="shared" si="0"/>
        <v>0</v>
      </c>
      <c r="M12" s="75"/>
      <c r="N12" s="76"/>
      <c r="O12" s="76"/>
      <c r="P12" s="78"/>
      <c r="Q12" s="260">
        <v>0</v>
      </c>
      <c r="R12" s="73">
        <f t="shared" si="3"/>
        <v>0</v>
      </c>
      <c r="S12" s="75"/>
      <c r="T12" s="76"/>
      <c r="U12" s="76"/>
      <c r="V12" s="77"/>
      <c r="W12" s="73">
        <f t="shared" si="1"/>
        <v>0</v>
      </c>
      <c r="X12" s="76"/>
      <c r="Y12" s="77"/>
    </row>
    <row r="13" spans="1:25" ht="27" customHeight="1" thickBot="1">
      <c r="A13" s="52">
        <v>10</v>
      </c>
      <c r="B13" s="490"/>
      <c r="C13" s="490"/>
      <c r="D13" s="490"/>
      <c r="E13" s="53"/>
      <c r="F13" s="69">
        <f t="shared" si="2"/>
        <v>0</v>
      </c>
      <c r="G13" s="75"/>
      <c r="H13" s="76"/>
      <c r="I13" s="76"/>
      <c r="J13" s="76"/>
      <c r="K13" s="77"/>
      <c r="L13" s="73">
        <f t="shared" si="0"/>
        <v>0</v>
      </c>
      <c r="M13" s="75"/>
      <c r="N13" s="76"/>
      <c r="O13" s="76"/>
      <c r="P13" s="78"/>
      <c r="Q13" s="260">
        <v>0</v>
      </c>
      <c r="R13" s="73">
        <f t="shared" si="3"/>
        <v>0</v>
      </c>
      <c r="S13" s="75"/>
      <c r="T13" s="76"/>
      <c r="U13" s="76"/>
      <c r="V13" s="77"/>
      <c r="W13" s="73">
        <f t="shared" si="1"/>
        <v>0</v>
      </c>
      <c r="X13" s="76"/>
      <c r="Y13" s="77"/>
    </row>
    <row r="14" spans="1:25" ht="27" customHeight="1" thickTop="1">
      <c r="A14" s="54"/>
      <c r="B14" s="54"/>
      <c r="C14" s="54"/>
      <c r="D14" s="45"/>
      <c r="E14" s="55" t="s">
        <v>36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91</v>
      </c>
      <c r="S15" s="45"/>
      <c r="T15" s="58"/>
      <c r="U15" s="58"/>
      <c r="V15" s="45"/>
      <c r="W15" s="45"/>
      <c r="X15" s="58"/>
      <c r="Y15" s="45"/>
    </row>
    <row r="16" spans="1:25" ht="31.5" customHeight="1">
      <c r="A16" s="56" t="s">
        <v>132</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algorithmName="SHA-512" hashValue="+ughjN+dfVE6jCF+5GvSeU1ONg+5Bt0lume01fWx6CxaUAvuTiTMj4sFb5mB/Q9H8dSg8ArttJ+Bvvn1nwDXAQ==" saltValue="XaxgB2coKxxrIaO/ZPtKxQ==" spinCount="100000"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5FA022-6BDC-4FC1-9B33-3BC764A5D18B}"/>
</file>

<file path=customXml/itemProps2.xml><?xml version="1.0" encoding="utf-8"?>
<ds:datastoreItem xmlns:ds="http://schemas.openxmlformats.org/officeDocument/2006/customXml" ds:itemID="{99221E28-EB2B-4CFB-83FA-88C54A84078A}"/>
</file>

<file path=customXml/itemProps3.xml><?xml version="1.0" encoding="utf-8"?>
<ds:datastoreItem xmlns:ds="http://schemas.openxmlformats.org/officeDocument/2006/customXml" ds:itemID="{75A64FFB-50EA-4B26-B847-614AE06794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基本事項</vt:lpstr>
      <vt:lpstr>所要額算定シート </vt:lpstr>
      <vt:lpstr>（参考）病床融通に関する概要</vt:lpstr>
      <vt:lpstr>'（参考）病床融通に関する概要'!Print_Area</vt:lpstr>
      <vt:lpstr>基本事項!Print_Area</vt:lpstr>
      <vt:lpstr>'所要額算定シート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2022-04-11T01:30:35Z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