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56.90\𝚁5\04居宅サービス係\750 介護サービス提供体制確保事業\20_事業者送付用様式\５／８以降用\"/>
    </mc:Choice>
  </mc:AlternateContent>
  <xr:revisionPtr revIDLastSave="0" documentId="13_ncr:1_{B896ED28-5B63-4E93-A9C4-DADC7167853C}" xr6:coauthVersionLast="36" xr6:coauthVersionMax="36" xr10:uidLastSave="{00000000-0000-0000-0000-000000000000}"/>
  <bookViews>
    <workbookView xWindow="0" yWindow="0" windowWidth="19200" windowHeight="6860" xr2:uid="{C6F83CD2-AD54-4CD7-8EDE-391749A33DEB}"/>
  </bookViews>
  <sheets>
    <sheet name="積算様式" sheetId="2" r:id="rId1"/>
    <sheet name="★記入例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6" i="2" l="1"/>
  <c r="C10" i="2" l="1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X10" i="2" s="1"/>
  <c r="Y10" i="2" s="1"/>
  <c r="Z10" i="2" s="1"/>
  <c r="AA10" i="2" s="1"/>
  <c r="AB10" i="2" s="1"/>
  <c r="AC10" i="2" s="1"/>
  <c r="AD10" i="2" s="1"/>
  <c r="AE10" i="2" s="1"/>
  <c r="AF10" i="2" s="1"/>
  <c r="Y30" i="3" l="1"/>
  <c r="Y28" i="3"/>
  <c r="AF24" i="3" l="1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U28" i="3" s="1"/>
  <c r="C24" i="3"/>
  <c r="B24" i="3"/>
  <c r="AG23" i="3"/>
  <c r="AG22" i="3"/>
  <c r="AG21" i="3"/>
  <c r="AG20" i="3"/>
  <c r="AG19" i="3"/>
  <c r="AG18" i="3"/>
  <c r="AG17" i="3"/>
  <c r="AG16" i="3"/>
  <c r="AG15" i="3"/>
  <c r="AG14" i="3"/>
  <c r="AG13" i="3"/>
  <c r="AG24" i="3" l="1"/>
  <c r="G26" i="3" s="1"/>
  <c r="K26" i="3" s="1"/>
  <c r="AE28" i="3" s="1"/>
  <c r="U30" i="3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G21" i="2"/>
  <c r="AG20" i="2"/>
  <c r="AG19" i="2"/>
  <c r="AG18" i="2"/>
  <c r="AG17" i="2"/>
  <c r="AG16" i="2"/>
  <c r="AG15" i="2"/>
  <c r="AG14" i="2"/>
  <c r="AG13" i="2"/>
  <c r="AG12" i="2"/>
  <c r="AG11" i="2"/>
  <c r="U28" i="2" l="1"/>
  <c r="Y28" i="2" s="1"/>
  <c r="Y26" i="2"/>
  <c r="AE30" i="3"/>
  <c r="AG22" i="2" l="1"/>
  <c r="G24" i="2" s="1"/>
  <c r="K24" i="2" s="1"/>
  <c r="AE28" i="2" s="1"/>
  <c r="AE2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西澤 和晃３４</author>
  </authors>
  <commentList>
    <comment ref="AG22" authorId="0" shapeId="0" xr:uid="{CD254677-54A8-40BA-8B7D-90E1720CDA55}">
      <text>
        <r>
          <rPr>
            <b/>
            <sz val="9"/>
            <color indexed="81"/>
            <rFont val="MS P ゴシック"/>
            <family val="3"/>
            <charset val="128"/>
          </rPr>
          <t>積算Ａ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西澤 和晃３４</author>
  </authors>
  <commentList>
    <comment ref="C13" authorId="0" shapeId="0" xr:uid="{9D517803-C9F7-4F85-B48D-965B38E2FAE7}">
      <text>
        <r>
          <rPr>
            <b/>
            <sz val="9"/>
            <color indexed="81"/>
            <rFont val="MS P ゴシック"/>
            <family val="3"/>
            <charset val="128"/>
          </rPr>
          <t>発症日から施設内療養をした日まで（発症日を含めて10日間。最大１５日間）に「○」印を入力してください。
途中で入院した場合は、入院日に「入」と入力してください。</t>
        </r>
      </text>
    </comment>
    <comment ref="AG24" authorId="0" shapeId="0" xr:uid="{28092FC8-B97A-4805-82D9-13AC6FF8F988}">
      <text>
        <r>
          <rPr>
            <b/>
            <sz val="9"/>
            <color indexed="81"/>
            <rFont val="MS P ゴシック"/>
            <family val="3"/>
            <charset val="128"/>
          </rPr>
          <t>積算Ａ</t>
        </r>
      </text>
    </comment>
  </commentList>
</comments>
</file>

<file path=xl/sharedStrings.xml><?xml version="1.0" encoding="utf-8"?>
<sst xmlns="http://schemas.openxmlformats.org/spreadsheetml/2006/main" count="182" uniqueCount="81">
  <si>
    <t>氏名</t>
    <rPh sb="0" eb="2">
      <t>シメイ</t>
    </rPh>
    <phoneticPr fontId="1"/>
  </si>
  <si>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</si>
  <si>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</si>
  <si>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</si>
  <si>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</si>
  <si>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</si>
  <si>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</si>
  <si>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</si>
  <si>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</si>
  <si>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</si>
  <si>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</si>
  <si>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</si>
  <si>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</si>
  <si>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</si>
  <si>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</si>
  <si>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</si>
  <si>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</si>
  <si>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</si>
  <si>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</si>
  <si>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</si>
  <si>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</si>
  <si>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</si>
  <si>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</si>
  <si>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</si>
  <si>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</si>
  <si>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</si>
  <si>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</si>
  <si>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</si>
  <si>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</si>
  <si>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</si>
  <si>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</si>
  <si>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</si>
  <si>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集計</t>
    <rPh sb="0" eb="2">
      <t>シュウケイ</t>
    </rPh>
    <phoneticPr fontId="1"/>
  </si>
  <si>
    <t>・コロナの陽性が確定した入居者のうち、施設内で療養を継続した入居者（以下「施設内療養者」）について、施設内療養した日に「○」印を入力ください。</t>
    <rPh sb="5" eb="7">
      <t>ヨウセイ</t>
    </rPh>
    <rPh sb="8" eb="10">
      <t>カクテイ</t>
    </rPh>
    <rPh sb="12" eb="15">
      <t>ニュウキョシャ</t>
    </rPh>
    <rPh sb="19" eb="22">
      <t>シセツナイ</t>
    </rPh>
    <rPh sb="23" eb="25">
      <t>リョウヨウ</t>
    </rPh>
    <rPh sb="26" eb="28">
      <t>ケイゾク</t>
    </rPh>
    <rPh sb="30" eb="33">
      <t>ニュウキョシャ</t>
    </rPh>
    <rPh sb="34" eb="36">
      <t>イカ</t>
    </rPh>
    <rPh sb="37" eb="40">
      <t>シセツナイ</t>
    </rPh>
    <rPh sb="40" eb="43">
      <t>リョウヨウシャ</t>
    </rPh>
    <rPh sb="50" eb="53">
      <t>シセツナイ</t>
    </rPh>
    <rPh sb="53" eb="55">
      <t>リョウヨウ</t>
    </rPh>
    <rPh sb="57" eb="58">
      <t>ヒ</t>
    </rPh>
    <rPh sb="62" eb="63">
      <t>ジルシ</t>
    </rPh>
    <rPh sb="64" eb="66">
      <t>ニュウリョク</t>
    </rPh>
    <phoneticPr fontId="1"/>
  </si>
  <si>
    <t>Ｃ○　三郎</t>
    <rPh sb="3" eb="5">
      <t>サブロウ</t>
    </rPh>
    <phoneticPr fontId="1"/>
  </si>
  <si>
    <t>Ｄ○　四郎</t>
    <rPh sb="3" eb="5">
      <t>シロウ</t>
    </rPh>
    <phoneticPr fontId="1"/>
  </si>
  <si>
    <t>Ｅ○　五郎</t>
    <rPh sb="3" eb="5">
      <t>ゴロウ</t>
    </rPh>
    <phoneticPr fontId="1"/>
  </si>
  <si>
    <t>Ａ○　一郎</t>
    <rPh sb="3" eb="5">
      <t>イチロウ</t>
    </rPh>
    <phoneticPr fontId="1"/>
  </si>
  <si>
    <t>Ｂ○　二郎</t>
    <rPh sb="3" eb="5">
      <t>ジロウ</t>
    </rPh>
    <phoneticPr fontId="1"/>
  </si>
  <si>
    <t>Ｆ○　六郎</t>
    <rPh sb="3" eb="5">
      <t>ロクロウ</t>
    </rPh>
    <phoneticPr fontId="1"/>
  </si>
  <si>
    <t>Ｇ○　七郎</t>
    <rPh sb="3" eb="4">
      <t>ナナ</t>
    </rPh>
    <rPh sb="4" eb="5">
      <t>ロウ</t>
    </rPh>
    <phoneticPr fontId="1"/>
  </si>
  <si>
    <t>Ｈ○　八郎</t>
    <rPh sb="3" eb="5">
      <t>ハチロウ</t>
    </rPh>
    <phoneticPr fontId="1"/>
  </si>
  <si>
    <t>Ｉ○　九郎</t>
    <rPh sb="3" eb="5">
      <t>キュウロウ</t>
    </rPh>
    <phoneticPr fontId="1"/>
  </si>
  <si>
    <t>病床ひっ迫等により施設内療養を行った場合への補助（積算様式）</t>
    <rPh sb="0" eb="2">
      <t>ビョウショウ</t>
    </rPh>
    <rPh sb="4" eb="5">
      <t>パク</t>
    </rPh>
    <rPh sb="5" eb="6">
      <t>トウ</t>
    </rPh>
    <rPh sb="9" eb="12">
      <t>シセツナイ</t>
    </rPh>
    <rPh sb="12" eb="14">
      <t>リョウヨウ</t>
    </rPh>
    <rPh sb="15" eb="16">
      <t>オコナ</t>
    </rPh>
    <rPh sb="18" eb="20">
      <t>バアイ</t>
    </rPh>
    <rPh sb="22" eb="24">
      <t>ホジョ</t>
    </rPh>
    <rPh sb="25" eb="27">
      <t>セキサン</t>
    </rPh>
    <rPh sb="27" eb="29">
      <t>ヨウシキ</t>
    </rPh>
    <phoneticPr fontId="1"/>
  </si>
  <si>
    <t>○</t>
  </si>
  <si>
    <t>○</t>
    <phoneticPr fontId="1"/>
  </si>
  <si>
    <t>各日の療養者数</t>
    <rPh sb="0" eb="2">
      <t>カクジツ</t>
    </rPh>
    <rPh sb="3" eb="6">
      <t>リョウヨウシャ</t>
    </rPh>
    <rPh sb="6" eb="7">
      <t>スウ</t>
    </rPh>
    <phoneticPr fontId="1"/>
  </si>
  <si>
    <t>⇒</t>
    <phoneticPr fontId="1"/>
  </si>
  <si>
    <t>×１万円＝</t>
    <rPh sb="2" eb="4">
      <t>マンエン</t>
    </rPh>
    <phoneticPr fontId="1"/>
  </si>
  <si>
    <t>万円</t>
    <rPh sb="0" eb="2">
      <t>マンエン</t>
    </rPh>
    <phoneticPr fontId="1"/>
  </si>
  <si>
    <t>積算Ａの数字を入力</t>
    <rPh sb="0" eb="2">
      <t>セキサン</t>
    </rPh>
    <rPh sb="4" eb="6">
      <t>スウジ</t>
    </rPh>
    <rPh sb="7" eb="9">
      <t>ニュウリョク</t>
    </rPh>
    <phoneticPr fontId="1"/>
  </si>
  <si>
    <t>積算Ｂ</t>
    <rPh sb="0" eb="2">
      <t>セキサン</t>
    </rPh>
    <phoneticPr fontId="1"/>
  </si>
  <si>
    <t>定員２９人以下の場合</t>
    <rPh sb="0" eb="2">
      <t>テイイン</t>
    </rPh>
    <rPh sb="4" eb="7">
      <t>ニンイカ</t>
    </rPh>
    <rPh sb="8" eb="10">
      <t>バアイ</t>
    </rPh>
    <phoneticPr fontId="1"/>
  </si>
  <si>
    <t>各日の療養者数が２名以上となっている日の施設内療養者の合計</t>
    <rPh sb="0" eb="2">
      <t>カクジツ</t>
    </rPh>
    <rPh sb="3" eb="6">
      <t>リョウヨウシャ</t>
    </rPh>
    <rPh sb="6" eb="7">
      <t>スウ</t>
    </rPh>
    <rPh sb="9" eb="10">
      <t>メイ</t>
    </rPh>
    <rPh sb="10" eb="12">
      <t>イジョウ</t>
    </rPh>
    <rPh sb="18" eb="19">
      <t>ヒ</t>
    </rPh>
    <rPh sb="20" eb="25">
      <t>シセツナイリョウヨウ</t>
    </rPh>
    <rPh sb="25" eb="26">
      <t>シャ</t>
    </rPh>
    <rPh sb="27" eb="29">
      <t>ゴウケイ</t>
    </rPh>
    <phoneticPr fontId="1"/>
  </si>
  <si>
    <t>定員３０人以上の場合</t>
    <rPh sb="0" eb="2">
      <t>テイイン</t>
    </rPh>
    <rPh sb="4" eb="5">
      <t>ニン</t>
    </rPh>
    <rPh sb="5" eb="7">
      <t>イジョウ</t>
    </rPh>
    <rPh sb="8" eb="10">
      <t>バアイ</t>
    </rPh>
    <phoneticPr fontId="1"/>
  </si>
  <si>
    <t>各日の療養者数が５名以上となっている日の施設内療養者の合計</t>
    <rPh sb="0" eb="2">
      <t>カクジツ</t>
    </rPh>
    <rPh sb="3" eb="6">
      <t>リョウヨウシャ</t>
    </rPh>
    <rPh sb="6" eb="7">
      <t>スウ</t>
    </rPh>
    <rPh sb="9" eb="10">
      <t>メイ</t>
    </rPh>
    <rPh sb="10" eb="12">
      <t>イジョウ</t>
    </rPh>
    <rPh sb="18" eb="19">
      <t>ヒ</t>
    </rPh>
    <rPh sb="20" eb="25">
      <t>シセツナイリョウヨウ</t>
    </rPh>
    <rPh sb="25" eb="26">
      <t>シャ</t>
    </rPh>
    <rPh sb="27" eb="29">
      <t>ゴウケイ</t>
    </rPh>
    <phoneticPr fontId="1"/>
  </si>
  <si>
    <t>×１万円＝</t>
    <rPh sb="0" eb="4">
      <t>バツ1マンエン</t>
    </rPh>
    <phoneticPr fontId="1"/>
  </si>
  <si>
    <t>入</t>
    <rPh sb="0" eb="1">
      <t>ニュウ</t>
    </rPh>
    <phoneticPr fontId="1"/>
  </si>
  <si>
    <t>・積算Ａと積算Ｂを合算した額が補助対象額となります。一部で上限額が設けられており、合算した額がの全額が補助されない場合があります。</t>
    <rPh sb="1" eb="3">
      <t>セキサン</t>
    </rPh>
    <rPh sb="5" eb="7">
      <t>セキサン</t>
    </rPh>
    <rPh sb="9" eb="11">
      <t>ガッサン</t>
    </rPh>
    <rPh sb="13" eb="14">
      <t>ガク</t>
    </rPh>
    <rPh sb="15" eb="17">
      <t>ホジョ</t>
    </rPh>
    <rPh sb="17" eb="19">
      <t>タイショウ</t>
    </rPh>
    <rPh sb="19" eb="20">
      <t>ガク</t>
    </rPh>
    <rPh sb="26" eb="28">
      <t>イチブ</t>
    </rPh>
    <rPh sb="29" eb="32">
      <t>ジョウゲンガク</t>
    </rPh>
    <rPh sb="33" eb="34">
      <t>モウ</t>
    </rPh>
    <rPh sb="41" eb="43">
      <t>ガッサン</t>
    </rPh>
    <rPh sb="45" eb="46">
      <t>ガク</t>
    </rPh>
    <rPh sb="48" eb="50">
      <t>ゼンガク</t>
    </rPh>
    <rPh sb="51" eb="53">
      <t>ホジョ</t>
    </rPh>
    <rPh sb="57" eb="59">
      <t>バアイ</t>
    </rPh>
    <phoneticPr fontId="1"/>
  </si>
  <si>
    <t>当該基準を満たす日まで「施設内療養者」であるものとします。（ただし発症日から起算して１５日目までを上限とする）</t>
    <rPh sb="0" eb="2">
      <t>トウガイ</t>
    </rPh>
    <rPh sb="2" eb="4">
      <t>キジュン</t>
    </rPh>
    <rPh sb="5" eb="6">
      <t>ミ</t>
    </rPh>
    <rPh sb="8" eb="9">
      <t>ヒ</t>
    </rPh>
    <rPh sb="12" eb="15">
      <t>シセツナイ</t>
    </rPh>
    <rPh sb="15" eb="18">
      <t>リョウヨウシャ</t>
    </rPh>
    <rPh sb="33" eb="35">
      <t>ハッショウ</t>
    </rPh>
    <rPh sb="35" eb="36">
      <t>ビ</t>
    </rPh>
    <rPh sb="38" eb="40">
      <t>キサン</t>
    </rPh>
    <rPh sb="44" eb="46">
      <t>ニチメ</t>
    </rPh>
    <rPh sb="49" eb="51">
      <t>ジョウゲン</t>
    </rPh>
    <phoneticPr fontId="1"/>
  </si>
  <si>
    <t>・施設内療養者が医療機関に入院した場合には、入院した日に「入」を入力してください。（発症日から入院日までを施設内療養者としてカウントします）</t>
    <rPh sb="1" eb="4">
      <t>シセツナイ</t>
    </rPh>
    <rPh sb="4" eb="7">
      <t>リョウヨウシャ</t>
    </rPh>
    <rPh sb="8" eb="10">
      <t>イリョウ</t>
    </rPh>
    <rPh sb="10" eb="12">
      <t>キカン</t>
    </rPh>
    <rPh sb="13" eb="15">
      <t>ニュウイン</t>
    </rPh>
    <rPh sb="17" eb="19">
      <t>バアイ</t>
    </rPh>
    <rPh sb="22" eb="24">
      <t>ニュウイン</t>
    </rPh>
    <rPh sb="26" eb="27">
      <t>ヒ</t>
    </rPh>
    <rPh sb="29" eb="30">
      <t>ニュウ</t>
    </rPh>
    <rPh sb="32" eb="34">
      <t>ニュウリョク</t>
    </rPh>
    <rPh sb="42" eb="44">
      <t>ハッショウ</t>
    </rPh>
    <rPh sb="44" eb="45">
      <t>ビ</t>
    </rPh>
    <rPh sb="47" eb="49">
      <t>ニュウイン</t>
    </rPh>
    <rPh sb="49" eb="50">
      <t>ビ</t>
    </rPh>
    <rPh sb="53" eb="56">
      <t>シセツナイ</t>
    </rPh>
    <rPh sb="56" eb="58">
      <t>リョウヨウ</t>
    </rPh>
    <rPh sb="58" eb="59">
      <t>シャ</t>
    </rPh>
    <phoneticPr fontId="1"/>
  </si>
  <si>
    <t>R○.○.○</t>
    <phoneticPr fontId="1"/>
  </si>
  <si>
    <t>療養終了日</t>
    <rPh sb="0" eb="2">
      <t>リョウヨウ</t>
    </rPh>
    <rPh sb="2" eb="4">
      <t>シュウリョウ</t>
    </rPh>
    <rPh sb="4" eb="5">
      <t>ビ</t>
    </rPh>
    <phoneticPr fontId="1"/>
  </si>
  <si>
    <t>・施設内療養をした日（＝「○」）は、発症日を含めて10日間です。ただし発症日から10日間経過しても症状軽快(※)後72時間経過していないために、療養解除基準を満たさない者は、</t>
    <rPh sb="1" eb="4">
      <t>シセツナイ</t>
    </rPh>
    <rPh sb="4" eb="6">
      <t>リョウヨウ</t>
    </rPh>
    <rPh sb="9" eb="10">
      <t>ヒ</t>
    </rPh>
    <rPh sb="18" eb="20">
      <t>ハッショウ</t>
    </rPh>
    <rPh sb="20" eb="21">
      <t>ビ</t>
    </rPh>
    <rPh sb="22" eb="23">
      <t>フク</t>
    </rPh>
    <rPh sb="27" eb="29">
      <t>ニチカン</t>
    </rPh>
    <rPh sb="35" eb="37">
      <t>ハッショウ</t>
    </rPh>
    <rPh sb="37" eb="38">
      <t>ビ</t>
    </rPh>
    <rPh sb="42" eb="43">
      <t>ニチ</t>
    </rPh>
    <rPh sb="43" eb="44">
      <t>カン</t>
    </rPh>
    <rPh sb="44" eb="46">
      <t>ケイカ</t>
    </rPh>
    <rPh sb="49" eb="51">
      <t>ショウジョウ</t>
    </rPh>
    <rPh sb="51" eb="53">
      <t>ケイカイ</t>
    </rPh>
    <rPh sb="56" eb="57">
      <t>ゴ</t>
    </rPh>
    <rPh sb="59" eb="61">
      <t>ジカン</t>
    </rPh>
    <rPh sb="61" eb="63">
      <t>ケイカ</t>
    </rPh>
    <rPh sb="72" eb="74">
      <t>リョウヨウ</t>
    </rPh>
    <rPh sb="74" eb="76">
      <t>カイジョ</t>
    </rPh>
    <rPh sb="76" eb="78">
      <t>キジュン</t>
    </rPh>
    <rPh sb="79" eb="80">
      <t>ミ</t>
    </rPh>
    <rPh sb="84" eb="85">
      <t>モノ</t>
    </rPh>
    <phoneticPr fontId="1"/>
  </si>
  <si>
    <t>※症状軽快とは、解熱剤を使用せずに解熱し、かつ、呼吸器症状が改善傾向にあることとする。</t>
    <rPh sb="1" eb="3">
      <t>ショウジョウ</t>
    </rPh>
    <rPh sb="3" eb="5">
      <t>ケイカイ</t>
    </rPh>
    <rPh sb="8" eb="11">
      <t>ゲネツザイ</t>
    </rPh>
    <rPh sb="12" eb="14">
      <t>シヨウ</t>
    </rPh>
    <rPh sb="17" eb="19">
      <t>ゲネツ</t>
    </rPh>
    <rPh sb="24" eb="27">
      <t>コキュウキ</t>
    </rPh>
    <rPh sb="27" eb="29">
      <t>ショウジョウ</t>
    </rPh>
    <rPh sb="30" eb="32">
      <t>カイゼン</t>
    </rPh>
    <rPh sb="32" eb="34">
      <t>ケイコウ</t>
    </rPh>
    <phoneticPr fontId="1"/>
  </si>
  <si>
    <t>↑上限200万円</t>
    <rPh sb="1" eb="3">
      <t>ジョウゲン</t>
    </rPh>
    <rPh sb="6" eb="8">
      <t>マンエン</t>
    </rPh>
    <phoneticPr fontId="1"/>
  </si>
  <si>
    <t>↑上限500万円</t>
    <rPh sb="1" eb="3">
      <t>ジョウゲン</t>
    </rPh>
    <rPh sb="6" eb="8">
      <t>マンエン</t>
    </rPh>
    <phoneticPr fontId="1"/>
  </si>
  <si>
    <t>⇒A+B合計額</t>
    <rPh sb="4" eb="7">
      <t>ゴウケイガク</t>
    </rPh>
    <phoneticPr fontId="1"/>
  </si>
  <si>
    <t>A</t>
    <phoneticPr fontId="1"/>
  </si>
  <si>
    <t>B</t>
    <phoneticPr fontId="1"/>
  </si>
  <si>
    <t>A</t>
    <phoneticPr fontId="1"/>
  </si>
  <si>
    <t>B</t>
    <phoneticPr fontId="1"/>
  </si>
  <si>
    <t>令和</t>
    <rPh sb="0" eb="2">
      <t>レイワ</t>
    </rPh>
    <phoneticPr fontId="1"/>
  </si>
  <si>
    <t>○年</t>
    <phoneticPr fontId="1"/>
  </si>
  <si>
    <t>○月</t>
  </si>
  <si>
    <t>5</t>
    <phoneticPr fontId="1"/>
  </si>
  <si>
    <t>・積算Ａと積算Ｂを合算した額が補助対象額となります。一部で上限額が設けられており、合算した額の全額が補助されない場合があります。</t>
    <rPh sb="1" eb="3">
      <t>セキサン</t>
    </rPh>
    <rPh sb="5" eb="7">
      <t>セキサン</t>
    </rPh>
    <rPh sb="9" eb="11">
      <t>ガッサン</t>
    </rPh>
    <rPh sb="13" eb="14">
      <t>ガク</t>
    </rPh>
    <rPh sb="15" eb="17">
      <t>ホジョ</t>
    </rPh>
    <rPh sb="17" eb="19">
      <t>タイショウ</t>
    </rPh>
    <rPh sb="19" eb="20">
      <t>ガク</t>
    </rPh>
    <rPh sb="26" eb="28">
      <t>イチブ</t>
    </rPh>
    <rPh sb="29" eb="32">
      <t>ジョウゲンガク</t>
    </rPh>
    <rPh sb="33" eb="34">
      <t>モウ</t>
    </rPh>
    <rPh sb="41" eb="43">
      <t>ガッサン</t>
    </rPh>
    <rPh sb="45" eb="46">
      <t>ガク</t>
    </rPh>
    <rPh sb="47" eb="49">
      <t>ゼンガク</t>
    </rPh>
    <rPh sb="50" eb="52">
      <t>ホジョ</t>
    </rPh>
    <rPh sb="56" eb="58">
      <t>バアイ</t>
    </rPh>
    <phoneticPr fontId="1"/>
  </si>
  <si>
    <t>・施設内療養者が医療機関に入院した場合には、入院した日に「入」を入力してください。（発症日から入院日までを施設内療養者としてカウントします。発症日に入院した場合には入力しないでください）</t>
    <rPh sb="1" eb="4">
      <t>シセツナイ</t>
    </rPh>
    <rPh sb="4" eb="7">
      <t>リョウヨウシャ</t>
    </rPh>
    <rPh sb="8" eb="10">
      <t>イリョウ</t>
    </rPh>
    <rPh sb="10" eb="12">
      <t>キカン</t>
    </rPh>
    <rPh sb="13" eb="15">
      <t>ニュウイン</t>
    </rPh>
    <rPh sb="17" eb="19">
      <t>バアイ</t>
    </rPh>
    <rPh sb="22" eb="24">
      <t>ニュウイン</t>
    </rPh>
    <rPh sb="26" eb="27">
      <t>ヒ</t>
    </rPh>
    <rPh sb="29" eb="30">
      <t>ニュウ</t>
    </rPh>
    <rPh sb="32" eb="34">
      <t>ニュウリョク</t>
    </rPh>
    <rPh sb="42" eb="44">
      <t>ハッショウ</t>
    </rPh>
    <rPh sb="44" eb="45">
      <t>ビ</t>
    </rPh>
    <rPh sb="47" eb="49">
      <t>ニュウイン</t>
    </rPh>
    <rPh sb="49" eb="50">
      <t>ビ</t>
    </rPh>
    <rPh sb="53" eb="56">
      <t>シセツナイ</t>
    </rPh>
    <rPh sb="56" eb="58">
      <t>リョウヨウ</t>
    </rPh>
    <rPh sb="58" eb="59">
      <t>シャ</t>
    </rPh>
    <rPh sb="70" eb="72">
      <t>ハッショウ</t>
    </rPh>
    <rPh sb="72" eb="73">
      <t>ビ</t>
    </rPh>
    <rPh sb="74" eb="76">
      <t>ニュウイン</t>
    </rPh>
    <rPh sb="78" eb="80">
      <t>バアイ</t>
    </rPh>
    <rPh sb="82" eb="84">
      <t>ニュウリョク</t>
    </rPh>
    <phoneticPr fontId="1"/>
  </si>
  <si>
    <t>・施設内療養をした日（＝「○」）は、発症日を含めて10日以内です。ただし、発症日から１０日間を経過していなくても、発症後５日を経過し、かつ、症状軽快から２４時間経過した者であって、当該療養者や高齢者施設等の個別の状況を踏まえて、国実施要綱【別添２－２】で定める必要な措置を継続しないこととした場合については、当該措置を行った日まで。また、発症日から10日間経過しても症状軽快後72時間経過していない者であって、療養が必要と判断された者については、当該療養を行った日まで（１５日間が上限）。ほか無症状の場合等は国実施要綱【別添２－２】を確認してください。</t>
    <rPh sb="1" eb="4">
      <t>シセツナイ</t>
    </rPh>
    <rPh sb="4" eb="6">
      <t>リョウヨウ</t>
    </rPh>
    <rPh sb="9" eb="10">
      <t>ヒ</t>
    </rPh>
    <rPh sb="18" eb="20">
      <t>ハッショウ</t>
    </rPh>
    <rPh sb="20" eb="21">
      <t>ビ</t>
    </rPh>
    <rPh sb="22" eb="23">
      <t>フク</t>
    </rPh>
    <rPh sb="27" eb="28">
      <t>ニチ</t>
    </rPh>
    <rPh sb="28" eb="30">
      <t>イナイ</t>
    </rPh>
    <rPh sb="37" eb="39">
      <t>ハッショウ</t>
    </rPh>
    <rPh sb="39" eb="40">
      <t>ビ</t>
    </rPh>
    <rPh sb="44" eb="45">
      <t>ニチ</t>
    </rPh>
    <rPh sb="45" eb="46">
      <t>カン</t>
    </rPh>
    <rPh sb="47" eb="49">
      <t>ケイカ</t>
    </rPh>
    <rPh sb="57" eb="60">
      <t>ハッショウゴ</t>
    </rPh>
    <rPh sb="61" eb="62">
      <t>ニチ</t>
    </rPh>
    <rPh sb="63" eb="65">
      <t>ケイカ</t>
    </rPh>
    <rPh sb="70" eb="72">
      <t>ショウジョウ</t>
    </rPh>
    <rPh sb="72" eb="74">
      <t>ケイカイ</t>
    </rPh>
    <rPh sb="78" eb="80">
      <t>ジカン</t>
    </rPh>
    <rPh sb="80" eb="82">
      <t>ケイカ</t>
    </rPh>
    <rPh sb="84" eb="85">
      <t>シャ</t>
    </rPh>
    <rPh sb="90" eb="92">
      <t>トウガイ</t>
    </rPh>
    <rPh sb="92" eb="95">
      <t>リョウヨウシャ</t>
    </rPh>
    <rPh sb="96" eb="101">
      <t>コウレイシャシセツ</t>
    </rPh>
    <rPh sb="101" eb="102">
      <t>トウ</t>
    </rPh>
    <rPh sb="103" eb="105">
      <t>コベツ</t>
    </rPh>
    <rPh sb="106" eb="108">
      <t>ジョウキョウ</t>
    </rPh>
    <rPh sb="109" eb="110">
      <t>フ</t>
    </rPh>
    <rPh sb="114" eb="115">
      <t>クニ</t>
    </rPh>
    <rPh sb="115" eb="117">
      <t>ジッシ</t>
    </rPh>
    <rPh sb="117" eb="119">
      <t>ヨウコウ</t>
    </rPh>
    <rPh sb="120" eb="122">
      <t>ベッテン</t>
    </rPh>
    <rPh sb="127" eb="128">
      <t>サダ</t>
    </rPh>
    <rPh sb="130" eb="132">
      <t>ヒツヨウ</t>
    </rPh>
    <rPh sb="133" eb="135">
      <t>ソチ</t>
    </rPh>
    <rPh sb="136" eb="138">
      <t>ケイゾク</t>
    </rPh>
    <rPh sb="146" eb="148">
      <t>バアイ</t>
    </rPh>
    <rPh sb="154" eb="156">
      <t>トウガイ</t>
    </rPh>
    <rPh sb="156" eb="158">
      <t>ソチ</t>
    </rPh>
    <rPh sb="159" eb="160">
      <t>オコナ</t>
    </rPh>
    <rPh sb="162" eb="163">
      <t>ヒ</t>
    </rPh>
    <rPh sb="169" eb="171">
      <t>ハッショウ</t>
    </rPh>
    <rPh sb="171" eb="172">
      <t>ビ</t>
    </rPh>
    <rPh sb="176" eb="177">
      <t>ニチ</t>
    </rPh>
    <rPh sb="177" eb="178">
      <t>カン</t>
    </rPh>
    <rPh sb="178" eb="180">
      <t>ケイカ</t>
    </rPh>
    <rPh sb="183" eb="185">
      <t>ショウジョウ</t>
    </rPh>
    <rPh sb="185" eb="187">
      <t>ケイカイ</t>
    </rPh>
    <rPh sb="187" eb="188">
      <t>ゴ</t>
    </rPh>
    <rPh sb="190" eb="192">
      <t>ジカン</t>
    </rPh>
    <rPh sb="192" eb="194">
      <t>ケイカ</t>
    </rPh>
    <rPh sb="199" eb="200">
      <t>シャ</t>
    </rPh>
    <rPh sb="205" eb="207">
      <t>リョウヨウ</t>
    </rPh>
    <rPh sb="208" eb="210">
      <t>ヒツヨウ</t>
    </rPh>
    <rPh sb="211" eb="213">
      <t>ハンダン</t>
    </rPh>
    <rPh sb="216" eb="217">
      <t>シャ</t>
    </rPh>
    <rPh sb="223" eb="225">
      <t>トウガイ</t>
    </rPh>
    <rPh sb="225" eb="227">
      <t>リョウヨウ</t>
    </rPh>
    <rPh sb="228" eb="229">
      <t>オコナ</t>
    </rPh>
    <rPh sb="231" eb="232">
      <t>ヒ</t>
    </rPh>
    <rPh sb="237" eb="238">
      <t>ニチ</t>
    </rPh>
    <rPh sb="238" eb="239">
      <t>カン</t>
    </rPh>
    <rPh sb="240" eb="242">
      <t>ジョウゲン</t>
    </rPh>
    <rPh sb="246" eb="249">
      <t>ムショウジョウ</t>
    </rPh>
    <rPh sb="250" eb="252">
      <t>バアイ</t>
    </rPh>
    <rPh sb="252" eb="253">
      <t>トウ</t>
    </rPh>
    <rPh sb="254" eb="255">
      <t>クニ</t>
    </rPh>
    <rPh sb="255" eb="259">
      <t>ジッシヨウコウ</t>
    </rPh>
    <rPh sb="260" eb="262">
      <t>ベッテン</t>
    </rPh>
    <rPh sb="267" eb="269">
      <t>カクニン</t>
    </rPh>
    <phoneticPr fontId="1"/>
  </si>
  <si>
    <t>【令和５年５月８日～９月３０日まで用】病床ひっ迫等により施設内療養を行った場合への補助（積算様式）</t>
    <rPh sb="1" eb="3">
      <t>レイワ</t>
    </rPh>
    <rPh sb="4" eb="5">
      <t>ネン</t>
    </rPh>
    <rPh sb="6" eb="7">
      <t>ガツ</t>
    </rPh>
    <rPh sb="8" eb="9">
      <t>ニチ</t>
    </rPh>
    <rPh sb="11" eb="12">
      <t>ガツ</t>
    </rPh>
    <rPh sb="14" eb="15">
      <t>ニチ</t>
    </rPh>
    <rPh sb="17" eb="18">
      <t>ヨウ</t>
    </rPh>
    <rPh sb="19" eb="21">
      <t>ビョウショウ</t>
    </rPh>
    <rPh sb="23" eb="24">
      <t>パク</t>
    </rPh>
    <rPh sb="24" eb="25">
      <t>トウ</t>
    </rPh>
    <rPh sb="28" eb="31">
      <t>シセツナイ</t>
    </rPh>
    <rPh sb="31" eb="33">
      <t>リョウヨウ</t>
    </rPh>
    <rPh sb="34" eb="35">
      <t>オコナ</t>
    </rPh>
    <rPh sb="37" eb="39">
      <t>バアイ</t>
    </rPh>
    <rPh sb="41" eb="43">
      <t>ホジョ</t>
    </rPh>
    <rPh sb="44" eb="46">
      <t>セキサン</t>
    </rPh>
    <rPh sb="46" eb="48">
      <t>ヨウシキ</t>
    </rPh>
    <phoneticPr fontId="1"/>
  </si>
  <si>
    <t>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</si>
</sst>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@&quot;年&quot;"/>
    <numFmt numFmtId="178" formatCode="@&quot;月&quot;"/>
    <numFmt numFmtId="179" formatCode="d&quot;日&quot;;@"/>
    <numFmt numFmtId="180" formatCode="0&quot;日&quot;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2" xfId="0" applyFont="1" applyBorder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5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vertical="top"/>
    </xf>
    <xf numFmtId="0" fontId="6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14" xfId="0" applyFont="1" applyBorder="1">
      <alignment vertical="center"/>
    </xf>
    <xf numFmtId="0" fontId="0" fillId="0" borderId="0" xfId="0" applyAlignment="1">
      <alignment horizontal="right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5" xfId="0" applyNumberFormat="1" applyBorder="1">
      <alignment vertical="center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56" fontId="0" fillId="0" borderId="0" xfId="0" applyNumberForma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80" fontId="0" fillId="2" borderId="1" xfId="0" applyNumberFormat="1" applyFill="1" applyBorder="1" applyAlignment="1" applyProtection="1">
      <alignment horizontal="center" vertical="center" shrinkToFit="1"/>
      <protection locked="0"/>
    </xf>
    <xf numFmtId="17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176" fontId="0" fillId="0" borderId="15" xfId="0" applyNumberFormat="1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4" xfId="0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179" fontId="0" fillId="0" borderId="1" xfId="0" applyNumberFormat="1" applyBorder="1" applyAlignment="1" applyProtection="1">
      <alignment horizontal="center" vertical="center" shrinkToFit="1"/>
    </xf>
    <xf numFmtId="0" fontId="0" fillId="0" borderId="12" xfId="0" applyBorder="1" applyProtection="1">
      <alignment vertical="center"/>
    </xf>
    <xf numFmtId="0" fontId="6" fillId="0" borderId="12" xfId="0" applyFont="1" applyBorder="1" applyProtection="1">
      <alignment vertical="center"/>
    </xf>
    <xf numFmtId="0" fontId="0" fillId="0" borderId="0" xfId="0" applyProtection="1">
      <alignment vertical="center"/>
    </xf>
    <xf numFmtId="177" fontId="0" fillId="2" borderId="0" xfId="0" applyNumberFormat="1" applyFill="1" applyAlignment="1" applyProtection="1">
      <alignment horizontal="center" vertical="center"/>
      <protection locked="0"/>
    </xf>
    <xf numFmtId="178" fontId="0" fillId="2" borderId="0" xfId="0" applyNumberFormat="1" applyFill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559B-858D-4C47-AC67-5CC2D0BE7899}">
  <dimension ref="A1:AJ30"/>
  <sheetViews>
    <sheetView tabSelected="1" zoomScale="81" zoomScaleNormal="81" workbookViewId="0">
      <selection activeCell="D10" sqref="D10"/>
    </sheetView>
  </sheetViews>
  <sheetFormatPr defaultColWidth="9" defaultRowHeight="18"/>
  <cols>
    <col min="1" max="1" width="10.5" style="30" customWidth="1"/>
    <col min="2" max="32" width="4.83203125" style="30" customWidth="1"/>
    <col min="33" max="33" width="6.5" style="30" customWidth="1"/>
    <col min="34" max="34" width="12.75" style="30" customWidth="1"/>
    <col min="35" max="16384" width="9" style="30"/>
  </cols>
  <sheetData>
    <row r="1" spans="1:36" ht="22.5">
      <c r="A1" s="29" t="s">
        <v>79</v>
      </c>
    </row>
    <row r="2" spans="1:36">
      <c r="AJ2" s="31"/>
    </row>
    <row r="3" spans="1:36" ht="20">
      <c r="A3" s="32" t="s">
        <v>76</v>
      </c>
    </row>
    <row r="4" spans="1:36" ht="20">
      <c r="A4" s="32" t="s">
        <v>33</v>
      </c>
    </row>
    <row r="5" spans="1:36" ht="20">
      <c r="A5" s="32" t="s">
        <v>77</v>
      </c>
    </row>
    <row r="6" spans="1:36" ht="20" customHeight="1">
      <c r="A6" s="66" t="s">
        <v>78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</row>
    <row r="7" spans="1:36" ht="20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</row>
    <row r="8" spans="1:36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</row>
    <row r="9" spans="1:36" ht="20.5" thickBot="1">
      <c r="B9" s="32" t="s">
        <v>72</v>
      </c>
      <c r="C9" s="62" t="s">
        <v>75</v>
      </c>
      <c r="D9" s="63" t="s">
        <v>80</v>
      </c>
    </row>
    <row r="10" spans="1:36" s="38" customFormat="1">
      <c r="A10" s="33" t="s">
        <v>0</v>
      </c>
      <c r="B10" s="34">
        <v>1</v>
      </c>
      <c r="C10" s="58">
        <f>DATE(C9+2018,D9,B10+1)</f>
        <v>45171</v>
      </c>
      <c r="D10" s="35">
        <f>C10+1</f>
        <v>45172</v>
      </c>
      <c r="E10" s="35">
        <f t="shared" ref="E10:AE10" si="0">D10+1</f>
        <v>45173</v>
      </c>
      <c r="F10" s="35">
        <f t="shared" si="0"/>
        <v>45174</v>
      </c>
      <c r="G10" s="35">
        <f t="shared" si="0"/>
        <v>45175</v>
      </c>
      <c r="H10" s="35">
        <f t="shared" si="0"/>
        <v>45176</v>
      </c>
      <c r="I10" s="35">
        <f t="shared" si="0"/>
        <v>45177</v>
      </c>
      <c r="J10" s="35">
        <f t="shared" si="0"/>
        <v>45178</v>
      </c>
      <c r="K10" s="35">
        <f t="shared" si="0"/>
        <v>45179</v>
      </c>
      <c r="L10" s="35">
        <f t="shared" si="0"/>
        <v>45180</v>
      </c>
      <c r="M10" s="35">
        <f t="shared" si="0"/>
        <v>45181</v>
      </c>
      <c r="N10" s="35">
        <f t="shared" si="0"/>
        <v>45182</v>
      </c>
      <c r="O10" s="35">
        <f t="shared" si="0"/>
        <v>45183</v>
      </c>
      <c r="P10" s="35">
        <f t="shared" si="0"/>
        <v>45184</v>
      </c>
      <c r="Q10" s="35">
        <f t="shared" si="0"/>
        <v>45185</v>
      </c>
      <c r="R10" s="35">
        <f t="shared" si="0"/>
        <v>45186</v>
      </c>
      <c r="S10" s="35">
        <f t="shared" si="0"/>
        <v>45187</v>
      </c>
      <c r="T10" s="35">
        <f t="shared" si="0"/>
        <v>45188</v>
      </c>
      <c r="U10" s="35">
        <f t="shared" si="0"/>
        <v>45189</v>
      </c>
      <c r="V10" s="35">
        <f t="shared" si="0"/>
        <v>45190</v>
      </c>
      <c r="W10" s="35">
        <f t="shared" si="0"/>
        <v>45191</v>
      </c>
      <c r="X10" s="35">
        <f t="shared" si="0"/>
        <v>45192</v>
      </c>
      <c r="Y10" s="35">
        <f t="shared" si="0"/>
        <v>45193</v>
      </c>
      <c r="Z10" s="35">
        <f t="shared" si="0"/>
        <v>45194</v>
      </c>
      <c r="AA10" s="35">
        <f t="shared" si="0"/>
        <v>45195</v>
      </c>
      <c r="AB10" s="35">
        <f t="shared" si="0"/>
        <v>45196</v>
      </c>
      <c r="AC10" s="35">
        <f t="shared" si="0"/>
        <v>45197</v>
      </c>
      <c r="AD10" s="35">
        <f t="shared" si="0"/>
        <v>45198</v>
      </c>
      <c r="AE10" s="35">
        <f t="shared" si="0"/>
        <v>45199</v>
      </c>
      <c r="AF10" s="35">
        <f>AE10+1</f>
        <v>45200</v>
      </c>
      <c r="AG10" s="36" t="s">
        <v>32</v>
      </c>
      <c r="AH10" s="37" t="s">
        <v>62</v>
      </c>
    </row>
    <row r="11" spans="1:36" s="38" customFormat="1" ht="20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9"/>
      <c r="AG11" s="40">
        <f>COUNTA(B11:AF11)</f>
        <v>0</v>
      </c>
      <c r="AH11" s="41" t="s">
        <v>61</v>
      </c>
    </row>
    <row r="12" spans="1:36" s="38" customFormat="1" ht="20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9"/>
      <c r="AG12" s="40">
        <f t="shared" ref="AG12:AG21" si="1">COUNTA(B12:AF12)</f>
        <v>0</v>
      </c>
      <c r="AH12" s="41"/>
    </row>
    <row r="13" spans="1:36" s="38" customFormat="1" ht="20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9"/>
      <c r="AG13" s="40">
        <f t="shared" si="1"/>
        <v>0</v>
      </c>
      <c r="AH13" s="41"/>
    </row>
    <row r="14" spans="1:36" s="38" customFormat="1" ht="20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9"/>
      <c r="AG14" s="40">
        <f t="shared" si="1"/>
        <v>0</v>
      </c>
      <c r="AH14" s="41"/>
    </row>
    <row r="15" spans="1:36" s="38" customFormat="1" ht="20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9"/>
      <c r="AG15" s="40">
        <f t="shared" si="1"/>
        <v>0</v>
      </c>
      <c r="AH15" s="41"/>
    </row>
    <row r="16" spans="1:36" s="38" customFormat="1" ht="20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9"/>
      <c r="AG16" s="40">
        <f t="shared" si="1"/>
        <v>0</v>
      </c>
      <c r="AH16" s="41"/>
    </row>
    <row r="17" spans="1:34" s="38" customFormat="1" ht="20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9"/>
      <c r="AG17" s="40">
        <f t="shared" si="1"/>
        <v>0</v>
      </c>
      <c r="AH17" s="41"/>
    </row>
    <row r="18" spans="1:34" s="38" customFormat="1" ht="20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9"/>
      <c r="AG18" s="40">
        <f t="shared" si="1"/>
        <v>0</v>
      </c>
      <c r="AH18" s="41"/>
    </row>
    <row r="19" spans="1:34" s="38" customFormat="1" ht="20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9"/>
      <c r="AG19" s="40">
        <f t="shared" si="1"/>
        <v>0</v>
      </c>
      <c r="AH19" s="41"/>
    </row>
    <row r="20" spans="1:34" s="38" customFormat="1" ht="20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9"/>
      <c r="AG20" s="40">
        <f t="shared" si="1"/>
        <v>0</v>
      </c>
      <c r="AH20" s="41"/>
    </row>
    <row r="21" spans="1:34" ht="20.5" thickBot="1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4"/>
      <c r="AG21" s="45">
        <f t="shared" si="1"/>
        <v>0</v>
      </c>
      <c r="AH21" s="46"/>
    </row>
    <row r="22" spans="1:34" ht="20.5" thickBot="1">
      <c r="A22" s="47" t="s">
        <v>46</v>
      </c>
      <c r="B22" s="48">
        <f>COUNTA(B11:B21)</f>
        <v>0</v>
      </c>
      <c r="C22" s="48">
        <f t="shared" ref="C22:AF22" si="2">COUNTA(C11:C21)</f>
        <v>0</v>
      </c>
      <c r="D22" s="48">
        <f t="shared" si="2"/>
        <v>0</v>
      </c>
      <c r="E22" s="48">
        <f t="shared" si="2"/>
        <v>0</v>
      </c>
      <c r="F22" s="48">
        <f t="shared" si="2"/>
        <v>0</v>
      </c>
      <c r="G22" s="48">
        <f t="shared" si="2"/>
        <v>0</v>
      </c>
      <c r="H22" s="48">
        <f t="shared" si="2"/>
        <v>0</v>
      </c>
      <c r="I22" s="48">
        <f t="shared" si="2"/>
        <v>0</v>
      </c>
      <c r="J22" s="48">
        <f t="shared" si="2"/>
        <v>0</v>
      </c>
      <c r="K22" s="48">
        <f t="shared" si="2"/>
        <v>0</v>
      </c>
      <c r="L22" s="48">
        <f t="shared" si="2"/>
        <v>0</v>
      </c>
      <c r="M22" s="48">
        <f t="shared" si="2"/>
        <v>0</v>
      </c>
      <c r="N22" s="48">
        <f t="shared" si="2"/>
        <v>0</v>
      </c>
      <c r="O22" s="48">
        <f t="shared" si="2"/>
        <v>0</v>
      </c>
      <c r="P22" s="48">
        <f t="shared" si="2"/>
        <v>0</v>
      </c>
      <c r="Q22" s="48">
        <f t="shared" si="2"/>
        <v>0</v>
      </c>
      <c r="R22" s="48">
        <f t="shared" si="2"/>
        <v>0</v>
      </c>
      <c r="S22" s="48">
        <f t="shared" si="2"/>
        <v>0</v>
      </c>
      <c r="T22" s="48">
        <f t="shared" si="2"/>
        <v>0</v>
      </c>
      <c r="U22" s="48">
        <f t="shared" si="2"/>
        <v>0</v>
      </c>
      <c r="V22" s="48">
        <f t="shared" si="2"/>
        <v>0</v>
      </c>
      <c r="W22" s="48">
        <f t="shared" si="2"/>
        <v>0</v>
      </c>
      <c r="X22" s="48">
        <f t="shared" si="2"/>
        <v>0</v>
      </c>
      <c r="Y22" s="48">
        <f t="shared" si="2"/>
        <v>0</v>
      </c>
      <c r="Z22" s="48">
        <f t="shared" si="2"/>
        <v>0</v>
      </c>
      <c r="AA22" s="48">
        <f t="shared" si="2"/>
        <v>0</v>
      </c>
      <c r="AB22" s="48">
        <f t="shared" si="2"/>
        <v>0</v>
      </c>
      <c r="AC22" s="48">
        <f t="shared" si="2"/>
        <v>0</v>
      </c>
      <c r="AD22" s="48">
        <f t="shared" si="2"/>
        <v>0</v>
      </c>
      <c r="AE22" s="48">
        <f t="shared" si="2"/>
        <v>0</v>
      </c>
      <c r="AF22" s="49">
        <f t="shared" si="2"/>
        <v>0</v>
      </c>
      <c r="AG22" s="50">
        <f>SUM(AG11:AG21)</f>
        <v>0</v>
      </c>
      <c r="AH22" s="51"/>
    </row>
    <row r="23" spans="1:34" ht="18.5" thickBot="1">
      <c r="A23" s="38"/>
    </row>
    <row r="24" spans="1:34" ht="18.5" thickBot="1">
      <c r="A24" s="38"/>
      <c r="B24" s="30" t="s">
        <v>50</v>
      </c>
      <c r="F24" s="30" t="s">
        <v>47</v>
      </c>
      <c r="G24" s="61">
        <f>AG22</f>
        <v>0</v>
      </c>
      <c r="H24" s="30" t="s">
        <v>48</v>
      </c>
      <c r="J24" s="52" t="s">
        <v>68</v>
      </c>
      <c r="K24" s="64">
        <f>G24*1</f>
        <v>0</v>
      </c>
      <c r="L24" s="65"/>
      <c r="M24" s="53" t="s">
        <v>49</v>
      </c>
    </row>
    <row r="25" spans="1:34" ht="18.5" thickBot="1">
      <c r="A25" s="38"/>
    </row>
    <row r="26" spans="1:34" ht="18.5" thickBot="1">
      <c r="A26" s="38"/>
      <c r="B26" s="30" t="s">
        <v>51</v>
      </c>
      <c r="D26" s="54" t="s">
        <v>52</v>
      </c>
      <c r="I26" s="30" t="s">
        <v>53</v>
      </c>
      <c r="U26" s="30">
        <f>SUMIF(B22:AF22,"&gt;=2",B22:AF22)</f>
        <v>0</v>
      </c>
      <c r="V26" s="30" t="s">
        <v>48</v>
      </c>
      <c r="X26" s="52" t="s">
        <v>69</v>
      </c>
      <c r="Y26" s="59">
        <f>IF(U26&lt;=200,U26*1,200)</f>
        <v>0</v>
      </c>
      <c r="Z26" s="53" t="s">
        <v>49</v>
      </c>
      <c r="AB26" s="55" t="s">
        <v>67</v>
      </c>
      <c r="AC26" s="55"/>
      <c r="AE26" s="60">
        <f>K24+Y26</f>
        <v>0</v>
      </c>
      <c r="AF26" s="56" t="s">
        <v>49</v>
      </c>
      <c r="AG26" s="55"/>
    </row>
    <row r="27" spans="1:34" ht="25.15" customHeight="1" thickBot="1">
      <c r="A27" s="38"/>
      <c r="X27" s="52"/>
      <c r="Y27" s="57" t="s">
        <v>65</v>
      </c>
    </row>
    <row r="28" spans="1:34" ht="18.5" thickBot="1">
      <c r="A28" s="38"/>
      <c r="D28" s="54" t="s">
        <v>54</v>
      </c>
      <c r="I28" s="30" t="s">
        <v>55</v>
      </c>
      <c r="U28" s="30">
        <f>SUMIF(B22:AF22,"&gt;=5",B22:AF22)</f>
        <v>0</v>
      </c>
      <c r="V28" s="30" t="s">
        <v>56</v>
      </c>
      <c r="X28" s="52" t="s">
        <v>69</v>
      </c>
      <c r="Y28" s="59">
        <f>IF(U28&lt;=500,U28*1,500)</f>
        <v>0</v>
      </c>
      <c r="Z28" s="53" t="s">
        <v>49</v>
      </c>
      <c r="AB28" s="55" t="s">
        <v>67</v>
      </c>
      <c r="AC28" s="55"/>
      <c r="AE28" s="60">
        <f>K24+Y28</f>
        <v>0</v>
      </c>
      <c r="AF28" s="56" t="s">
        <v>49</v>
      </c>
      <c r="AG28" s="55"/>
    </row>
    <row r="29" spans="1:34">
      <c r="A29" s="38"/>
      <c r="Y29" s="30" t="s">
        <v>66</v>
      </c>
    </row>
    <row r="30" spans="1:34">
      <c r="A30" s="38"/>
    </row>
  </sheetData>
  <dataConsolidate/>
  <mergeCells count="2">
    <mergeCell ref="K24:L24"/>
    <mergeCell ref="A6:AH8"/>
  </mergeCells>
  <phoneticPr fontId="1"/>
  <dataValidations count="3">
    <dataValidation operator="greaterThanOrEqual" showInputMessage="1" showErrorMessage="1" prompt="施設内療養を行った【月】を数字で入力してください。（単位は入力不要です。）" sqref="D9" xr:uid="{49DB56A9-8E54-413D-93E2-A853B6D9B04E}"/>
    <dataValidation type="whole" allowBlank="1" showInputMessage="1" showErrorMessage="1" prompt="初発から収束が月をまたぐ場合には、施設内療養の初日の日付を入力する等により調整してください。" sqref="B10" xr:uid="{1EB4A132-E1C0-4132-AC02-8BA57D0D3167}">
      <formula1>1</formula1>
      <formula2>31</formula2>
    </dataValidation>
    <dataValidation operator="greaterThanOrEqual" allowBlank="1" showInputMessage="1" showErrorMessage="1" prompt="施設内療養を行った【年】を数字で入力してください。（単位は入力不要です。）" sqref="C9" xr:uid="{50EF15D5-7E20-4468-B5C1-A62F13F92742}"/>
  </dataValidations>
  <printOptions horizontalCentered="1"/>
  <pageMargins left="0.31496062992125984" right="0.31496062992125984" top="0.94488188976377963" bottom="0.74803149606299213" header="0.31496062992125984" footer="0.31496062992125984"/>
  <pageSetup paperSize="9" scale="71" orientation="landscape" cellComments="asDisplayed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C92B4-043A-42B9-A22B-76A2FB1D6A9D}">
  <dimension ref="A1:AH32"/>
  <sheetViews>
    <sheetView topLeftCell="A4" zoomScaleNormal="100" workbookViewId="0">
      <selection activeCell="B11" sqref="B11"/>
    </sheetView>
  </sheetViews>
  <sheetFormatPr defaultRowHeight="18"/>
  <cols>
    <col min="1" max="1" width="10.5" customWidth="1"/>
    <col min="2" max="32" width="4.83203125" customWidth="1"/>
    <col min="33" max="33" width="6.5" customWidth="1"/>
    <col min="34" max="34" width="12.75" customWidth="1"/>
  </cols>
  <sheetData>
    <row r="1" spans="1:34" ht="22.5">
      <c r="A1" s="3" t="s">
        <v>43</v>
      </c>
    </row>
    <row r="3" spans="1:34" ht="20">
      <c r="A3" s="2" t="s">
        <v>58</v>
      </c>
    </row>
    <row r="4" spans="1:34" ht="20">
      <c r="A4" s="2" t="s">
        <v>33</v>
      </c>
    </row>
    <row r="5" spans="1:34" ht="20">
      <c r="A5" s="2" t="s">
        <v>60</v>
      </c>
    </row>
    <row r="6" spans="1:34" ht="20">
      <c r="A6" s="2" t="s">
        <v>63</v>
      </c>
    </row>
    <row r="7" spans="1:34" ht="20">
      <c r="A7" s="2"/>
      <c r="B7" s="2" t="s">
        <v>59</v>
      </c>
    </row>
    <row r="8" spans="1:34" ht="20">
      <c r="A8" s="2"/>
      <c r="B8" t="s">
        <v>64</v>
      </c>
    </row>
    <row r="9" spans="1:34" ht="24.65" customHeight="1">
      <c r="A9" s="2"/>
    </row>
    <row r="11" spans="1:34" ht="20.5" thickBot="1">
      <c r="B11" s="2" t="s">
        <v>72</v>
      </c>
      <c r="C11" t="s">
        <v>73</v>
      </c>
      <c r="D11" t="s">
        <v>74</v>
      </c>
    </row>
    <row r="12" spans="1:34" s="1" customFormat="1">
      <c r="A12" s="4" t="s">
        <v>0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5" t="s">
        <v>9</v>
      </c>
      <c r="K12" s="5" t="s">
        <v>10</v>
      </c>
      <c r="L12" s="5" t="s">
        <v>11</v>
      </c>
      <c r="M12" s="5" t="s">
        <v>12</v>
      </c>
      <c r="N12" s="5" t="s">
        <v>13</v>
      </c>
      <c r="O12" s="5" t="s">
        <v>14</v>
      </c>
      <c r="P12" s="5" t="s">
        <v>15</v>
      </c>
      <c r="Q12" s="5" t="s">
        <v>16</v>
      </c>
      <c r="R12" s="5" t="s">
        <v>17</v>
      </c>
      <c r="S12" s="5" t="s">
        <v>18</v>
      </c>
      <c r="T12" s="5" t="s">
        <v>19</v>
      </c>
      <c r="U12" s="5" t="s">
        <v>20</v>
      </c>
      <c r="V12" s="5" t="s">
        <v>21</v>
      </c>
      <c r="W12" s="5" t="s">
        <v>22</v>
      </c>
      <c r="X12" s="5" t="s">
        <v>23</v>
      </c>
      <c r="Y12" s="5" t="s">
        <v>24</v>
      </c>
      <c r="Z12" s="5" t="s">
        <v>25</v>
      </c>
      <c r="AA12" s="5" t="s">
        <v>26</v>
      </c>
      <c r="AB12" s="5" t="s">
        <v>27</v>
      </c>
      <c r="AC12" s="5" t="s">
        <v>28</v>
      </c>
      <c r="AD12" s="5" t="s">
        <v>29</v>
      </c>
      <c r="AE12" s="5" t="s">
        <v>30</v>
      </c>
      <c r="AF12" s="9" t="s">
        <v>31</v>
      </c>
      <c r="AG12" s="13" t="s">
        <v>32</v>
      </c>
      <c r="AH12" s="21" t="s">
        <v>62</v>
      </c>
    </row>
    <row r="13" spans="1:34" s="1" customFormat="1" ht="20">
      <c r="A13" s="4" t="s">
        <v>37</v>
      </c>
      <c r="B13" s="4" t="s">
        <v>45</v>
      </c>
      <c r="C13" s="4" t="s">
        <v>45</v>
      </c>
      <c r="D13" s="4" t="s">
        <v>45</v>
      </c>
      <c r="E13" s="4" t="s">
        <v>45</v>
      </c>
      <c r="F13" s="4" t="s">
        <v>45</v>
      </c>
      <c r="G13" s="4" t="s">
        <v>45</v>
      </c>
      <c r="H13" s="4" t="s">
        <v>45</v>
      </c>
      <c r="I13" s="4" t="s">
        <v>45</v>
      </c>
      <c r="J13" s="4" t="s">
        <v>45</v>
      </c>
      <c r="K13" s="4" t="s">
        <v>45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10"/>
      <c r="AG13" s="14">
        <f>COUNTA(B13:AF13)</f>
        <v>10</v>
      </c>
      <c r="AH13" s="27">
        <v>44905</v>
      </c>
    </row>
    <row r="14" spans="1:34" s="1" customFormat="1" ht="20">
      <c r="A14" s="4" t="s">
        <v>38</v>
      </c>
      <c r="B14" s="4"/>
      <c r="C14" s="4" t="s">
        <v>45</v>
      </c>
      <c r="D14" s="4" t="s">
        <v>45</v>
      </c>
      <c r="E14" s="4" t="s">
        <v>45</v>
      </c>
      <c r="F14" s="4" t="s">
        <v>45</v>
      </c>
      <c r="G14" s="4" t="s">
        <v>45</v>
      </c>
      <c r="H14" s="4" t="s">
        <v>45</v>
      </c>
      <c r="I14" s="4" t="s">
        <v>45</v>
      </c>
      <c r="J14" s="4" t="s">
        <v>45</v>
      </c>
      <c r="K14" s="4" t="s">
        <v>45</v>
      </c>
      <c r="L14" s="4" t="s">
        <v>45</v>
      </c>
      <c r="M14" s="4" t="s">
        <v>45</v>
      </c>
      <c r="N14" s="4" t="s">
        <v>45</v>
      </c>
      <c r="O14" s="4" t="s">
        <v>45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10"/>
      <c r="AG14" s="14">
        <f t="shared" ref="AG14:AG23" si="0">COUNTA(B14:AF14)</f>
        <v>13</v>
      </c>
      <c r="AH14" s="27">
        <v>44909</v>
      </c>
    </row>
    <row r="15" spans="1:34" s="1" customFormat="1" ht="20">
      <c r="A15" s="4" t="s">
        <v>34</v>
      </c>
      <c r="B15" s="4"/>
      <c r="C15" s="4"/>
      <c r="D15" s="4" t="s">
        <v>45</v>
      </c>
      <c r="E15" s="4" t="s">
        <v>45</v>
      </c>
      <c r="F15" s="4" t="s">
        <v>45</v>
      </c>
      <c r="G15" s="4" t="s">
        <v>45</v>
      </c>
      <c r="H15" s="4" t="s">
        <v>45</v>
      </c>
      <c r="I15" s="4" t="s">
        <v>45</v>
      </c>
      <c r="J15" s="4" t="s">
        <v>45</v>
      </c>
      <c r="K15" s="4" t="s">
        <v>57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10"/>
      <c r="AG15" s="14">
        <f t="shared" si="0"/>
        <v>8</v>
      </c>
      <c r="AH15" s="27"/>
    </row>
    <row r="16" spans="1:34" s="1" customFormat="1" ht="20">
      <c r="A16" s="4" t="s">
        <v>35</v>
      </c>
      <c r="B16" s="4"/>
      <c r="C16" s="4"/>
      <c r="D16" s="4"/>
      <c r="E16" s="4"/>
      <c r="F16" s="4"/>
      <c r="G16" s="4"/>
      <c r="H16" s="4"/>
      <c r="I16" s="4" t="s">
        <v>45</v>
      </c>
      <c r="J16" s="4" t="s">
        <v>45</v>
      </c>
      <c r="K16" s="4" t="s">
        <v>45</v>
      </c>
      <c r="L16" s="4" t="s">
        <v>45</v>
      </c>
      <c r="M16" s="4" t="s">
        <v>45</v>
      </c>
      <c r="N16" s="4" t="s">
        <v>45</v>
      </c>
      <c r="O16" s="4" t="s">
        <v>45</v>
      </c>
      <c r="P16" s="4" t="s">
        <v>45</v>
      </c>
      <c r="Q16" s="4" t="s">
        <v>45</v>
      </c>
      <c r="R16" s="4" t="s">
        <v>45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10"/>
      <c r="AG16" s="14">
        <f t="shared" si="0"/>
        <v>10</v>
      </c>
      <c r="AH16" s="27">
        <v>44912</v>
      </c>
    </row>
    <row r="17" spans="1:34" s="1" customFormat="1" ht="20">
      <c r="A17" s="4" t="s">
        <v>36</v>
      </c>
      <c r="B17" s="4"/>
      <c r="C17" s="4"/>
      <c r="D17" s="4"/>
      <c r="E17" s="4"/>
      <c r="F17" s="4"/>
      <c r="G17" s="4"/>
      <c r="H17" s="4"/>
      <c r="I17" s="4"/>
      <c r="J17" s="4" t="s">
        <v>45</v>
      </c>
      <c r="K17" s="4" t="s">
        <v>45</v>
      </c>
      <c r="L17" s="4" t="s">
        <v>45</v>
      </c>
      <c r="M17" s="4" t="s">
        <v>45</v>
      </c>
      <c r="N17" s="4" t="s">
        <v>45</v>
      </c>
      <c r="O17" s="4" t="s">
        <v>45</v>
      </c>
      <c r="P17" s="4" t="s">
        <v>45</v>
      </c>
      <c r="Q17" s="4" t="s">
        <v>45</v>
      </c>
      <c r="R17" s="4" t="s">
        <v>45</v>
      </c>
      <c r="S17" s="4" t="s">
        <v>45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10"/>
      <c r="AG17" s="14">
        <f t="shared" si="0"/>
        <v>10</v>
      </c>
      <c r="AH17" s="27">
        <v>44913</v>
      </c>
    </row>
    <row r="18" spans="1:34" s="1" customFormat="1" ht="20">
      <c r="A18" s="4" t="s">
        <v>39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 t="s">
        <v>44</v>
      </c>
      <c r="N18" s="4" t="s">
        <v>57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10"/>
      <c r="AG18" s="14">
        <f t="shared" si="0"/>
        <v>2</v>
      </c>
      <c r="AH18" s="27"/>
    </row>
    <row r="19" spans="1:34" s="1" customFormat="1" ht="20">
      <c r="A19" s="4" t="s">
        <v>40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45</v>
      </c>
      <c r="P19" s="4" t="s">
        <v>45</v>
      </c>
      <c r="Q19" s="4" t="s">
        <v>45</v>
      </c>
      <c r="R19" s="4" t="s">
        <v>57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10"/>
      <c r="AG19" s="14">
        <f t="shared" si="0"/>
        <v>4</v>
      </c>
      <c r="AH19" s="27"/>
    </row>
    <row r="20" spans="1:34" s="1" customFormat="1" ht="20">
      <c r="A20" s="4" t="s">
        <v>41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 t="s">
        <v>45</v>
      </c>
      <c r="O20" s="4" t="s">
        <v>45</v>
      </c>
      <c r="P20" s="4" t="s">
        <v>45</v>
      </c>
      <c r="Q20" s="4" t="s">
        <v>45</v>
      </c>
      <c r="R20" s="4" t="s">
        <v>45</v>
      </c>
      <c r="S20" s="4" t="s">
        <v>45</v>
      </c>
      <c r="T20" s="4" t="s">
        <v>45</v>
      </c>
      <c r="U20" s="4" t="s">
        <v>45</v>
      </c>
      <c r="V20" s="4" t="s">
        <v>45</v>
      </c>
      <c r="W20" s="4" t="s">
        <v>45</v>
      </c>
      <c r="X20" s="4"/>
      <c r="Y20" s="4"/>
      <c r="Z20" s="4"/>
      <c r="AA20" s="4"/>
      <c r="AB20" s="4"/>
      <c r="AC20" s="4"/>
      <c r="AD20" s="4"/>
      <c r="AE20" s="4"/>
      <c r="AF20" s="10"/>
      <c r="AG20" s="14">
        <f t="shared" si="0"/>
        <v>10</v>
      </c>
      <c r="AH20" s="27">
        <v>44917</v>
      </c>
    </row>
    <row r="21" spans="1:34" s="1" customFormat="1" ht="20">
      <c r="A21" s="4" t="s">
        <v>42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 t="s">
        <v>45</v>
      </c>
      <c r="V21" s="4" t="s">
        <v>45</v>
      </c>
      <c r="W21" s="4" t="s">
        <v>45</v>
      </c>
      <c r="X21" s="4" t="s">
        <v>57</v>
      </c>
      <c r="Y21" s="4"/>
      <c r="Z21" s="4"/>
      <c r="AA21" s="4"/>
      <c r="AB21" s="4"/>
      <c r="AC21" s="4"/>
      <c r="AD21" s="4"/>
      <c r="AE21" s="4"/>
      <c r="AF21" s="10"/>
      <c r="AG21" s="14">
        <f t="shared" si="0"/>
        <v>4</v>
      </c>
      <c r="AH21" s="27"/>
    </row>
    <row r="22" spans="1:34" s="1" customFormat="1" ht="20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10"/>
      <c r="AG22" s="14">
        <f t="shared" si="0"/>
        <v>0</v>
      </c>
      <c r="AH22" s="27"/>
    </row>
    <row r="23" spans="1:34" ht="20.5" thickBo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11"/>
      <c r="AG23" s="15">
        <f t="shared" si="0"/>
        <v>0</v>
      </c>
      <c r="AH23" s="28"/>
    </row>
    <row r="24" spans="1:34" ht="20.5" thickBot="1">
      <c r="A24" s="17" t="s">
        <v>46</v>
      </c>
      <c r="B24" s="8">
        <f>COUNTA(B13:B23)</f>
        <v>1</v>
      </c>
      <c r="C24" s="8">
        <f t="shared" ref="C24:AF24" si="1">COUNTA(C13:C23)</f>
        <v>2</v>
      </c>
      <c r="D24" s="8">
        <f t="shared" si="1"/>
        <v>3</v>
      </c>
      <c r="E24" s="8">
        <f t="shared" si="1"/>
        <v>3</v>
      </c>
      <c r="F24" s="8">
        <f t="shared" si="1"/>
        <v>3</v>
      </c>
      <c r="G24" s="8">
        <f t="shared" si="1"/>
        <v>3</v>
      </c>
      <c r="H24" s="8">
        <f t="shared" si="1"/>
        <v>3</v>
      </c>
      <c r="I24" s="8">
        <f t="shared" si="1"/>
        <v>4</v>
      </c>
      <c r="J24" s="8">
        <f t="shared" si="1"/>
        <v>5</v>
      </c>
      <c r="K24" s="8">
        <f t="shared" si="1"/>
        <v>5</v>
      </c>
      <c r="L24" s="8">
        <f t="shared" si="1"/>
        <v>3</v>
      </c>
      <c r="M24" s="8">
        <f t="shared" si="1"/>
        <v>4</v>
      </c>
      <c r="N24" s="8">
        <f t="shared" si="1"/>
        <v>5</v>
      </c>
      <c r="O24" s="8">
        <f t="shared" si="1"/>
        <v>5</v>
      </c>
      <c r="P24" s="8">
        <f t="shared" si="1"/>
        <v>4</v>
      </c>
      <c r="Q24" s="8">
        <f t="shared" si="1"/>
        <v>4</v>
      </c>
      <c r="R24" s="8">
        <f t="shared" si="1"/>
        <v>4</v>
      </c>
      <c r="S24" s="8">
        <f t="shared" si="1"/>
        <v>2</v>
      </c>
      <c r="T24" s="8">
        <f t="shared" si="1"/>
        <v>1</v>
      </c>
      <c r="U24" s="8">
        <f t="shared" si="1"/>
        <v>2</v>
      </c>
      <c r="V24" s="8">
        <f t="shared" si="1"/>
        <v>2</v>
      </c>
      <c r="W24" s="8">
        <f t="shared" si="1"/>
        <v>2</v>
      </c>
      <c r="X24" s="8">
        <f t="shared" si="1"/>
        <v>1</v>
      </c>
      <c r="Y24" s="8">
        <f t="shared" si="1"/>
        <v>0</v>
      </c>
      <c r="Z24" s="8">
        <f t="shared" si="1"/>
        <v>0</v>
      </c>
      <c r="AA24" s="8">
        <f t="shared" si="1"/>
        <v>0</v>
      </c>
      <c r="AB24" s="8">
        <f t="shared" si="1"/>
        <v>0</v>
      </c>
      <c r="AC24" s="8">
        <f t="shared" si="1"/>
        <v>0</v>
      </c>
      <c r="AD24" s="8">
        <f t="shared" si="1"/>
        <v>0</v>
      </c>
      <c r="AE24" s="8">
        <f t="shared" si="1"/>
        <v>0</v>
      </c>
      <c r="AF24" s="12">
        <f t="shared" si="1"/>
        <v>0</v>
      </c>
      <c r="AG24" s="16">
        <f>SUM(AG13:AG23)</f>
        <v>71</v>
      </c>
    </row>
    <row r="25" spans="1:34" ht="18.5" thickBot="1">
      <c r="A25" s="1"/>
    </row>
    <row r="26" spans="1:34" ht="18.5" thickBot="1">
      <c r="A26" s="1"/>
      <c r="B26" t="s">
        <v>50</v>
      </c>
      <c r="F26" t="s">
        <v>47</v>
      </c>
      <c r="G26">
        <f>AG24</f>
        <v>71</v>
      </c>
      <c r="H26" t="s">
        <v>48</v>
      </c>
      <c r="J26" s="26" t="s">
        <v>70</v>
      </c>
      <c r="K26" s="67">
        <f>G26*1</f>
        <v>71</v>
      </c>
      <c r="L26" s="68"/>
      <c r="M26" s="18" t="s">
        <v>49</v>
      </c>
    </row>
    <row r="27" spans="1:34" ht="18.5" thickBot="1">
      <c r="A27" s="1"/>
    </row>
    <row r="28" spans="1:34" ht="18.5" thickBot="1">
      <c r="A28" s="1"/>
      <c r="B28" t="s">
        <v>51</v>
      </c>
      <c r="D28" s="20" t="s">
        <v>52</v>
      </c>
      <c r="I28" t="s">
        <v>53</v>
      </c>
      <c r="U28">
        <f>SUMIF(B24:AF24,"&gt;=2",B24:AF24)</f>
        <v>68</v>
      </c>
      <c r="V28" t="s">
        <v>48</v>
      </c>
      <c r="X28" s="26" t="s">
        <v>71</v>
      </c>
      <c r="Y28" s="19">
        <f>IF(U28&lt;=200,U28*1,200)</f>
        <v>68</v>
      </c>
      <c r="Z28" s="18" t="s">
        <v>49</v>
      </c>
      <c r="AB28" s="23" t="s">
        <v>67</v>
      </c>
      <c r="AC28" s="23"/>
      <c r="AE28" s="24">
        <f>K26+Y28</f>
        <v>139</v>
      </c>
      <c r="AF28" s="25" t="s">
        <v>49</v>
      </c>
    </row>
    <row r="29" spans="1:34" ht="28.9" customHeight="1" thickBot="1">
      <c r="A29" s="1"/>
      <c r="X29" s="26"/>
      <c r="Y29" s="22" t="s">
        <v>65</v>
      </c>
    </row>
    <row r="30" spans="1:34" ht="18.5" thickBot="1">
      <c r="A30" s="1"/>
      <c r="D30" s="20" t="s">
        <v>54</v>
      </c>
      <c r="I30" t="s">
        <v>55</v>
      </c>
      <c r="U30">
        <f>SUMIF(B24:AF24,"&gt;=5",B24:AF24)</f>
        <v>20</v>
      </c>
      <c r="V30" t="s">
        <v>56</v>
      </c>
      <c r="X30" s="26" t="s">
        <v>71</v>
      </c>
      <c r="Y30" s="19">
        <f>IF(U30&lt;=500,U30*1,500)</f>
        <v>20</v>
      </c>
      <c r="Z30" s="18" t="s">
        <v>49</v>
      </c>
      <c r="AB30" s="23" t="s">
        <v>67</v>
      </c>
      <c r="AC30" s="23"/>
      <c r="AE30" s="24">
        <f>K26+Y30</f>
        <v>91</v>
      </c>
      <c r="AF30" s="25" t="s">
        <v>49</v>
      </c>
    </row>
    <row r="31" spans="1:34">
      <c r="A31" s="1"/>
      <c r="Y31" t="s">
        <v>66</v>
      </c>
    </row>
    <row r="32" spans="1:34">
      <c r="A32" s="1"/>
    </row>
  </sheetData>
  <mergeCells count="1">
    <mergeCell ref="K26:L26"/>
  </mergeCells>
  <phoneticPr fontId="1"/>
  <printOptions horizontalCentered="1"/>
  <pageMargins left="0.31496062992125984" right="0.31496062992125984" top="0.94488188976377963" bottom="0.74803149606299213" header="0.31496062992125984" footer="0.31496062992125984"/>
  <pageSetup paperSize="9" scale="71" orientation="landscape" cellComments="asDisplayed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積算様式</vt:lpstr>
      <vt:lpstr>★記入例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2022-12-05T00:37:08Z</cp:lastPrinted>
  <dcterms:created xsi:type="dcterms:W3CDTF">2022-02-18T02:17:37Z</dcterms:created>
  <dcterms:modified xsi:type="dcterms:W3CDTF">2023-10-27T06:07:43Z</dcterms:modified>
</cp:coreProperties>
</file>