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defaultThemeVersion="124226"/>
  <xr:revisionPtr revIDLastSave="0" documentId="13_ncr:1_{80F511EE-A1D3-427A-BE45-3329D9D4B702}" xr6:coauthVersionLast="36" xr6:coauthVersionMax="36" xr10:uidLastSave="{00000000-0000-0000-0000-000000000000}"/>
  <bookViews>
    <workbookView xWindow="0" yWindow="0" windowWidth="18140" windowHeight="7450" xr2:uid="{00000000-000D-0000-FFFF-FFFF00000000}"/>
  </bookViews>
  <sheets>
    <sheet name="保安機関認定更新申請書" sheetId="1" r:id="rId1"/>
    <sheet name="保安機関認定等申請内訳表" sheetId="2" r:id="rId2"/>
    <sheet name="事業所別保安業務区分" sheetId="3" r:id="rId3"/>
    <sheet name="保安業務計画書" sheetId="4" r:id="rId4"/>
    <sheet name="役員及び構成員に関する説明書" sheetId="5" r:id="rId5"/>
    <sheet name="役員及び構成員（株主等）" sheetId="6" r:id="rId6"/>
    <sheet name="保安業務以外の業務の種類及び概要説明書" sheetId="7" r:id="rId7"/>
    <sheet name="欠格事由非該当誓約書" sheetId="8" r:id="rId8"/>
    <sheet name="保安業務の技術的能力算定表" sheetId="9" r:id="rId9"/>
    <sheet name="保安業務機器の算定" sheetId="10" r:id="rId10"/>
    <sheet name="従業員資格者一覧表" sheetId="11" r:id="rId11"/>
    <sheet name="申請者及び事業所案内図 " sheetId="14" r:id="rId12"/>
    <sheet name="保安業務機器一覧表" sheetId="13" r:id="rId13"/>
  </sheets>
  <externalReferences>
    <externalReference r:id="rId14"/>
  </externalReferences>
  <definedNames>
    <definedName name="_xlnm.Print_Area" localSheetId="2">事業所別保安業務区分!$A$1:$D$31</definedName>
    <definedName name="_xlnm.Print_Area" localSheetId="0">保安機関認定更新申請書!$A$1:$G$33</definedName>
    <definedName name="_xlnm.Print_Area" localSheetId="1">保安機関認定等申請内訳表!$A$1:$E$19</definedName>
    <definedName name="_xlnm.Print_Area" localSheetId="8">保安業務の技術的能力算定表!$A$1:$K$91</definedName>
    <definedName name="_xlnm.Print_Area" localSheetId="9">保安業務機器の算定!$A$1:$K$105</definedName>
    <definedName name="_xlnm.Print_Area" localSheetId="12">保安業務機器一覧表!$A$1:$J$78</definedName>
  </definedNames>
  <calcPr calcId="191029"/>
</workbook>
</file>

<file path=xl/calcChain.xml><?xml version="1.0" encoding="utf-8"?>
<calcChain xmlns="http://schemas.openxmlformats.org/spreadsheetml/2006/main">
  <c r="K35" i="10" l="1"/>
  <c r="G43" i="10" s="1"/>
  <c r="K34" i="10"/>
  <c r="G44" i="10" s="1"/>
  <c r="K33" i="10"/>
  <c r="G42" i="10" s="1"/>
  <c r="K32" i="10"/>
  <c r="G41" i="10"/>
  <c r="K31" i="10"/>
  <c r="G40" i="10" s="1"/>
  <c r="K30" i="10"/>
  <c r="G39" i="10" s="1"/>
  <c r="K29" i="10"/>
  <c r="E44" i="10" s="1"/>
  <c r="J44" i="10" s="1"/>
  <c r="K44" i="10" s="1"/>
  <c r="K28" i="10"/>
  <c r="E43" i="10"/>
  <c r="J43" i="10" s="1"/>
  <c r="K43" i="10" s="1"/>
  <c r="K27" i="10"/>
  <c r="E42" i="10"/>
  <c r="K26" i="10"/>
  <c r="E41" i="10"/>
  <c r="K25" i="10"/>
  <c r="E40" i="10" s="1"/>
  <c r="J40" i="10" s="1"/>
  <c r="K40" i="10" s="1"/>
  <c r="K24" i="10"/>
  <c r="E39" i="10" s="1"/>
  <c r="J39" i="10" s="1"/>
  <c r="K39" i="10" s="1"/>
  <c r="K12" i="10"/>
  <c r="C42" i="10"/>
  <c r="J42" i="10" s="1"/>
  <c r="K42" i="10" s="1"/>
  <c r="K11" i="10"/>
  <c r="C41" i="10"/>
  <c r="J41" i="10" s="1"/>
  <c r="K41" i="10" s="1"/>
  <c r="B30" i="9"/>
  <c r="K30" i="9"/>
  <c r="B28" i="9"/>
  <c r="K28" i="9"/>
  <c r="B20" i="9"/>
  <c r="K20" i="9"/>
  <c r="C12" i="9"/>
  <c r="B12" i="9"/>
  <c r="K12" i="9" s="1"/>
  <c r="K32" i="9" s="1"/>
  <c r="K33" i="9" s="1"/>
  <c r="G23" i="4"/>
  <c r="G22" i="4"/>
  <c r="G21" i="4"/>
  <c r="G20" i="4"/>
  <c r="G19" i="4"/>
  <c r="G18" i="4"/>
  <c r="G17" i="4"/>
  <c r="B59" i="9"/>
  <c r="K59" i="9"/>
  <c r="C59" i="9"/>
  <c r="B67" i="9"/>
  <c r="K67" i="9"/>
  <c r="B75" i="9"/>
  <c r="K75" i="9"/>
  <c r="B77" i="9"/>
  <c r="K77" i="9"/>
  <c r="K67" i="10"/>
  <c r="C97" i="10"/>
  <c r="K68" i="10"/>
  <c r="C98" i="10"/>
  <c r="J98" i="10"/>
  <c r="K98" i="10"/>
  <c r="G52" i="4"/>
  <c r="K80" i="10"/>
  <c r="E95" i="10"/>
  <c r="J95" i="10"/>
  <c r="K95" i="10"/>
  <c r="K81" i="10"/>
  <c r="E96" i="10"/>
  <c r="K82" i="10"/>
  <c r="K83" i="10"/>
  <c r="E98" i="10"/>
  <c r="K84" i="10"/>
  <c r="E99" i="10"/>
  <c r="J99" i="10"/>
  <c r="K99" i="10"/>
  <c r="G53" i="4"/>
  <c r="K85" i="10"/>
  <c r="E100" i="10"/>
  <c r="J100" i="10"/>
  <c r="K100" i="10"/>
  <c r="G54" i="4"/>
  <c r="K86" i="10"/>
  <c r="G95" i="10"/>
  <c r="K87" i="10"/>
  <c r="G96" i="10"/>
  <c r="J96" i="10"/>
  <c r="K96" i="10"/>
  <c r="G50" i="4"/>
  <c r="K88" i="10"/>
  <c r="G97" i="10"/>
  <c r="K89" i="10"/>
  <c r="K90" i="10"/>
  <c r="G100" i="10"/>
  <c r="K91" i="10"/>
  <c r="G99" i="10"/>
  <c r="E97" i="10"/>
  <c r="G98" i="10"/>
  <c r="K79" i="9"/>
  <c r="K80" i="9"/>
  <c r="G49" i="4"/>
  <c r="G48" i="4"/>
  <c r="J97" i="10"/>
  <c r="K97" i="10"/>
  <c r="G51" i="4"/>
</calcChain>
</file>

<file path=xl/sharedStrings.xml><?xml version="1.0" encoding="utf-8"?>
<sst xmlns="http://schemas.openxmlformats.org/spreadsheetml/2006/main" count="721" uniqueCount="352">
  <si>
    <t>様式第１４(第３４条）</t>
    <rPh sb="0" eb="2">
      <t>ヨウシキ</t>
    </rPh>
    <rPh sb="2" eb="3">
      <t>ダイ</t>
    </rPh>
    <rPh sb="6" eb="7">
      <t>ダイ</t>
    </rPh>
    <rPh sb="9" eb="10">
      <t>ジョウ</t>
    </rPh>
    <phoneticPr fontId="2"/>
  </si>
  <si>
    <t>×整理番号</t>
    <rPh sb="1" eb="3">
      <t>セイリ</t>
    </rPh>
    <rPh sb="3" eb="5">
      <t>バンゴウ</t>
    </rPh>
    <phoneticPr fontId="2"/>
  </si>
  <si>
    <t>×審査結果</t>
    <rPh sb="1" eb="3">
      <t>シンサ</t>
    </rPh>
    <rPh sb="3" eb="5">
      <t>ケッカ</t>
    </rPh>
    <phoneticPr fontId="2"/>
  </si>
  <si>
    <t>×受理年月日</t>
    <rPh sb="1" eb="3">
      <t>ジュリ</t>
    </rPh>
    <rPh sb="3" eb="6">
      <t>ネンガッピ</t>
    </rPh>
    <phoneticPr fontId="2"/>
  </si>
  <si>
    <t>　　　　　年　　　　月　　　　日</t>
    <rPh sb="5" eb="6">
      <t>ネン</t>
    </rPh>
    <rPh sb="10" eb="11">
      <t>ツキ</t>
    </rPh>
    <rPh sb="15" eb="16">
      <t>ニチ</t>
    </rPh>
    <phoneticPr fontId="2"/>
  </si>
  <si>
    <t>×認定番号</t>
    <rPh sb="1" eb="3">
      <t>ニンテイ</t>
    </rPh>
    <rPh sb="3" eb="5">
      <t>バンゴウ</t>
    </rPh>
    <phoneticPr fontId="2"/>
  </si>
  <si>
    <t>保　安　機　関　認　定　更　新　申　請　書</t>
    <rPh sb="0" eb="1">
      <t>ホ</t>
    </rPh>
    <rPh sb="2" eb="3">
      <t>アン</t>
    </rPh>
    <rPh sb="4" eb="5">
      <t>キ</t>
    </rPh>
    <rPh sb="6" eb="7">
      <t>セキ</t>
    </rPh>
    <rPh sb="8" eb="9">
      <t>ニン</t>
    </rPh>
    <rPh sb="10" eb="11">
      <t>サダム</t>
    </rPh>
    <rPh sb="12" eb="13">
      <t>サラ</t>
    </rPh>
    <rPh sb="14" eb="15">
      <t>シン</t>
    </rPh>
    <rPh sb="16" eb="17">
      <t>サル</t>
    </rPh>
    <rPh sb="18" eb="19">
      <t>ショウ</t>
    </rPh>
    <rPh sb="20" eb="21">
      <t>ショ</t>
    </rPh>
    <phoneticPr fontId="2"/>
  </si>
  <si>
    <t>　受けたいので,次のとおり申請します。</t>
    <rPh sb="1" eb="2">
      <t>ウ</t>
    </rPh>
    <rPh sb="8" eb="9">
      <t>ツ</t>
    </rPh>
    <rPh sb="13" eb="15">
      <t>シンセイ</t>
    </rPh>
    <phoneticPr fontId="2"/>
  </si>
  <si>
    <t>1　保安業務に係る事業所の名称及び所在地</t>
    <rPh sb="2" eb="4">
      <t>ホアン</t>
    </rPh>
    <rPh sb="4" eb="6">
      <t>ギョウム</t>
    </rPh>
    <rPh sb="7" eb="8">
      <t>カカワ</t>
    </rPh>
    <rPh sb="9" eb="12">
      <t>ジギョウショ</t>
    </rPh>
    <rPh sb="13" eb="15">
      <t>メイショウ</t>
    </rPh>
    <rPh sb="15" eb="16">
      <t>オヨ</t>
    </rPh>
    <rPh sb="17" eb="20">
      <t>ショザイチ</t>
    </rPh>
    <phoneticPr fontId="2"/>
  </si>
  <si>
    <t>2　更新を受けようとする保安業務区分</t>
    <rPh sb="2" eb="4">
      <t>コウシン</t>
    </rPh>
    <rPh sb="5" eb="6">
      <t>ウ</t>
    </rPh>
    <rPh sb="12" eb="14">
      <t>ホアン</t>
    </rPh>
    <rPh sb="14" eb="16">
      <t>ギョウム</t>
    </rPh>
    <rPh sb="16" eb="18">
      <t>クブン</t>
    </rPh>
    <phoneticPr fontId="2"/>
  </si>
  <si>
    <t>(備考)</t>
    <rPh sb="1" eb="3">
      <t>ビコウ</t>
    </rPh>
    <phoneticPr fontId="2"/>
  </si>
  <si>
    <t>2　×欄の項は記載しないこと。.</t>
    <rPh sb="3" eb="4">
      <t>ラン</t>
    </rPh>
    <rPh sb="5" eb="6">
      <t>コウ</t>
    </rPh>
    <rPh sb="7" eb="9">
      <t>キサイ</t>
    </rPh>
    <phoneticPr fontId="2"/>
  </si>
  <si>
    <t>別様式１</t>
    <rPh sb="0" eb="1">
      <t>ベツ</t>
    </rPh>
    <rPh sb="1" eb="3">
      <t>ヨウシキ</t>
    </rPh>
    <phoneticPr fontId="2"/>
  </si>
  <si>
    <t>保　安　機　関　認　定　等　申　請　内　訳　表</t>
    <rPh sb="0" eb="1">
      <t>タモツ</t>
    </rPh>
    <rPh sb="2" eb="3">
      <t>アン</t>
    </rPh>
    <rPh sb="4" eb="5">
      <t>キ</t>
    </rPh>
    <rPh sb="6" eb="7">
      <t>セキ</t>
    </rPh>
    <rPh sb="8" eb="9">
      <t>シノブ</t>
    </rPh>
    <rPh sb="10" eb="11">
      <t>サダム</t>
    </rPh>
    <rPh sb="12" eb="13">
      <t>トウ</t>
    </rPh>
    <rPh sb="14" eb="15">
      <t>サル</t>
    </rPh>
    <rPh sb="16" eb="17">
      <t>ショウ</t>
    </rPh>
    <rPh sb="18" eb="19">
      <t>ナイ</t>
    </rPh>
    <rPh sb="20" eb="21">
      <t>ヤク</t>
    </rPh>
    <rPh sb="22" eb="23">
      <t>ヒョウ</t>
    </rPh>
    <phoneticPr fontId="2"/>
  </si>
  <si>
    <t>申請担当者所属</t>
    <rPh sb="0" eb="2">
      <t>シンセイ</t>
    </rPh>
    <rPh sb="2" eb="4">
      <t>タントウ</t>
    </rPh>
    <rPh sb="4" eb="5">
      <t>モノ</t>
    </rPh>
    <rPh sb="5" eb="7">
      <t>ショゾク</t>
    </rPh>
    <phoneticPr fontId="2"/>
  </si>
  <si>
    <t>氏　         　　名</t>
    <rPh sb="0" eb="1">
      <t>シ</t>
    </rPh>
    <rPh sb="13" eb="14">
      <t>メイ</t>
    </rPh>
    <phoneticPr fontId="2"/>
  </si>
  <si>
    <t>１　　保安業務に係る事業所の名称及び所在地</t>
    <rPh sb="3" eb="5">
      <t>ホアン</t>
    </rPh>
    <rPh sb="5" eb="7">
      <t>ギョウム</t>
    </rPh>
    <rPh sb="8" eb="9">
      <t>カカワ</t>
    </rPh>
    <rPh sb="10" eb="13">
      <t>ジギョウショ</t>
    </rPh>
    <rPh sb="14" eb="16">
      <t>メイショウ</t>
    </rPh>
    <rPh sb="16" eb="17">
      <t>オヨ</t>
    </rPh>
    <rPh sb="18" eb="21">
      <t>ショザイチ</t>
    </rPh>
    <phoneticPr fontId="2"/>
  </si>
  <si>
    <t>事業所の名称</t>
    <rPh sb="0" eb="3">
      <t>ジギョウショ</t>
    </rPh>
    <rPh sb="4" eb="6">
      <t>メイショウ</t>
    </rPh>
    <phoneticPr fontId="2"/>
  </si>
  <si>
    <t>事業所の所在地</t>
    <rPh sb="0" eb="3">
      <t>ジギョウショ</t>
    </rPh>
    <rPh sb="4" eb="7">
      <t>ショザイチ</t>
    </rPh>
    <phoneticPr fontId="2"/>
  </si>
  <si>
    <t>電話番号</t>
    <rPh sb="0" eb="2">
      <t>デンワ</t>
    </rPh>
    <rPh sb="2" eb="4">
      <t>バンゴウ</t>
    </rPh>
    <phoneticPr fontId="2"/>
  </si>
  <si>
    <t>備　　　考</t>
    <rPh sb="0" eb="1">
      <t>ビ</t>
    </rPh>
    <rPh sb="4" eb="5">
      <t>コウ</t>
    </rPh>
    <phoneticPr fontId="2"/>
  </si>
  <si>
    <t>2.　　事業所別保安業務区分</t>
    <rPh sb="4" eb="7">
      <t>ジギョウショ</t>
    </rPh>
    <rPh sb="7" eb="8">
      <t>ベツ</t>
    </rPh>
    <rPh sb="8" eb="10">
      <t>ホアン</t>
    </rPh>
    <rPh sb="10" eb="12">
      <t>ギョウム</t>
    </rPh>
    <rPh sb="12" eb="14">
      <t>クブン</t>
    </rPh>
    <phoneticPr fontId="2"/>
  </si>
  <si>
    <t>保安業務区分</t>
    <rPh sb="0" eb="2">
      <t>ホアン</t>
    </rPh>
    <rPh sb="2" eb="4">
      <t>ギョウム</t>
    </rPh>
    <rPh sb="4" eb="6">
      <t>クブン</t>
    </rPh>
    <phoneticPr fontId="2"/>
  </si>
  <si>
    <t>一般消費者等の数</t>
    <rPh sb="0" eb="2">
      <t>イッパン</t>
    </rPh>
    <rPh sb="2" eb="5">
      <t>ショウヒシャ</t>
    </rPh>
    <rPh sb="5" eb="6">
      <t>ナド</t>
    </rPh>
    <rPh sb="7" eb="8">
      <t>カズ</t>
    </rPh>
    <phoneticPr fontId="2"/>
  </si>
  <si>
    <t>備　　考</t>
    <rPh sb="0" eb="1">
      <t>ビ</t>
    </rPh>
    <rPh sb="3" eb="4">
      <t>コウ</t>
    </rPh>
    <phoneticPr fontId="2"/>
  </si>
  <si>
    <t>様式第１３（第３０条関係）</t>
    <rPh sb="0" eb="2">
      <t>ヨウシキ</t>
    </rPh>
    <rPh sb="2" eb="3">
      <t>ダイ</t>
    </rPh>
    <rPh sb="6" eb="7">
      <t>ダイ</t>
    </rPh>
    <rPh sb="9" eb="10">
      <t>ジョウ</t>
    </rPh>
    <rPh sb="10" eb="12">
      <t>カンケイ</t>
    </rPh>
    <phoneticPr fontId="2"/>
  </si>
  <si>
    <t>保　　　安　　　業　　　務　　　計　　　画　　　書</t>
    <rPh sb="0" eb="1">
      <t>ホ</t>
    </rPh>
    <rPh sb="4" eb="5">
      <t>アン</t>
    </rPh>
    <rPh sb="8" eb="9">
      <t>ギョウ</t>
    </rPh>
    <rPh sb="12" eb="13">
      <t>ツトム</t>
    </rPh>
    <rPh sb="16" eb="17">
      <t>ケイ</t>
    </rPh>
    <rPh sb="20" eb="21">
      <t>ガ</t>
    </rPh>
    <rPh sb="24" eb="25">
      <t>ショ</t>
    </rPh>
    <phoneticPr fontId="2"/>
  </si>
  <si>
    <t>供給開始</t>
    <rPh sb="0" eb="2">
      <t>キョウキュウ</t>
    </rPh>
    <rPh sb="2" eb="4">
      <t>カイシ</t>
    </rPh>
    <phoneticPr fontId="2"/>
  </si>
  <si>
    <t>容器交換</t>
    <rPh sb="0" eb="2">
      <t>ヨウキ</t>
    </rPh>
    <rPh sb="2" eb="4">
      <t>コウカン</t>
    </rPh>
    <phoneticPr fontId="2"/>
  </si>
  <si>
    <t>定期供給</t>
    <rPh sb="0" eb="2">
      <t>テイキ</t>
    </rPh>
    <rPh sb="2" eb="4">
      <t>キョウキュウ</t>
    </rPh>
    <phoneticPr fontId="2"/>
  </si>
  <si>
    <t>定期消費</t>
    <rPh sb="0" eb="2">
      <t>テイキ</t>
    </rPh>
    <rPh sb="2" eb="4">
      <t>ショウヒ</t>
    </rPh>
    <phoneticPr fontId="2"/>
  </si>
  <si>
    <t>周　　知</t>
    <rPh sb="0" eb="1">
      <t>シュウ</t>
    </rPh>
    <rPh sb="3" eb="4">
      <t>チ</t>
    </rPh>
    <phoneticPr fontId="2"/>
  </si>
  <si>
    <t>緊急時対</t>
    <rPh sb="0" eb="3">
      <t>キンキュウジ</t>
    </rPh>
    <rPh sb="3" eb="4">
      <t>タイ</t>
    </rPh>
    <phoneticPr fontId="2"/>
  </si>
  <si>
    <t>緊急時連</t>
    <rPh sb="0" eb="3">
      <t>キンキュウジ</t>
    </rPh>
    <rPh sb="3" eb="4">
      <t>レン</t>
    </rPh>
    <phoneticPr fontId="2"/>
  </si>
  <si>
    <t>時点検・</t>
    <rPh sb="0" eb="1">
      <t>トキ</t>
    </rPh>
    <rPh sb="1" eb="3">
      <t>テンケン</t>
    </rPh>
    <phoneticPr fontId="2"/>
  </si>
  <si>
    <t>時等供給</t>
    <rPh sb="0" eb="1">
      <t>トキ</t>
    </rPh>
    <rPh sb="1" eb="2">
      <t>トウ</t>
    </rPh>
    <rPh sb="2" eb="4">
      <t>キョウキュウ</t>
    </rPh>
    <phoneticPr fontId="2"/>
  </si>
  <si>
    <t>設備点検</t>
    <rPh sb="0" eb="2">
      <t>セツビ</t>
    </rPh>
    <rPh sb="2" eb="4">
      <t>テンケン</t>
    </rPh>
    <phoneticPr fontId="2"/>
  </si>
  <si>
    <t>設備調査</t>
    <rPh sb="0" eb="2">
      <t>セツビ</t>
    </rPh>
    <rPh sb="2" eb="4">
      <t>チョウサ</t>
    </rPh>
    <phoneticPr fontId="2"/>
  </si>
  <si>
    <t>応</t>
    <rPh sb="0" eb="1">
      <t>オウ</t>
    </rPh>
    <phoneticPr fontId="2"/>
  </si>
  <si>
    <t>絡</t>
    <rPh sb="0" eb="1">
      <t>ラク</t>
    </rPh>
    <phoneticPr fontId="2"/>
  </si>
  <si>
    <t>調査</t>
    <rPh sb="0" eb="2">
      <t>チョウサ</t>
    </rPh>
    <phoneticPr fontId="2"/>
  </si>
  <si>
    <t>保安業務資格者の数</t>
    <rPh sb="0" eb="2">
      <t>ホアン</t>
    </rPh>
    <rPh sb="2" eb="4">
      <t>ギョウム</t>
    </rPh>
    <rPh sb="4" eb="7">
      <t>シカクシャ</t>
    </rPh>
    <rPh sb="8" eb="9">
      <t>カズ</t>
    </rPh>
    <phoneticPr fontId="2"/>
  </si>
  <si>
    <t>調査員の数</t>
    <rPh sb="0" eb="3">
      <t>チョウサイン</t>
    </rPh>
    <rPh sb="4" eb="5">
      <t>スウ</t>
    </rPh>
    <phoneticPr fontId="2"/>
  </si>
  <si>
    <t>保安業務資格者及び調査</t>
    <rPh sb="0" eb="2">
      <t>ホアン</t>
    </rPh>
    <rPh sb="2" eb="4">
      <t>ギョウム</t>
    </rPh>
    <rPh sb="4" eb="7">
      <t>シカクシャ</t>
    </rPh>
    <rPh sb="7" eb="8">
      <t>オヨ</t>
    </rPh>
    <phoneticPr fontId="2"/>
  </si>
  <si>
    <t>員以外のものであって保</t>
    <rPh sb="0" eb="1">
      <t>イン</t>
    </rPh>
    <rPh sb="1" eb="3">
      <t>イガイ</t>
    </rPh>
    <phoneticPr fontId="2"/>
  </si>
  <si>
    <t>安業務に従事するもの</t>
    <rPh sb="0" eb="1">
      <t>ヤス</t>
    </rPh>
    <rPh sb="1" eb="3">
      <t>ギョウム</t>
    </rPh>
    <rPh sb="4" eb="6">
      <t>ジュウジ</t>
    </rPh>
    <phoneticPr fontId="2"/>
  </si>
  <si>
    <t>年間実働日数又は</t>
    <rPh sb="0" eb="2">
      <t>ネンカン</t>
    </rPh>
    <rPh sb="2" eb="4">
      <t>ジツドウ</t>
    </rPh>
    <rPh sb="4" eb="6">
      <t>ニッスウ</t>
    </rPh>
    <rPh sb="6" eb="7">
      <t>マタ</t>
    </rPh>
    <phoneticPr fontId="2"/>
  </si>
  <si>
    <t>平均月間実働日数</t>
    <rPh sb="0" eb="2">
      <t>ヘイキン</t>
    </rPh>
    <rPh sb="2" eb="4">
      <t>ゲッカン</t>
    </rPh>
    <rPh sb="4" eb="6">
      <t>ジツドウ</t>
    </rPh>
    <rPh sb="6" eb="8">
      <t>ニッスウ</t>
    </rPh>
    <phoneticPr fontId="2"/>
  </si>
  <si>
    <t>日/月</t>
    <rPh sb="0" eb="1">
      <t>ニチ</t>
    </rPh>
    <rPh sb="2" eb="3">
      <t>ツキ</t>
    </rPh>
    <phoneticPr fontId="2"/>
  </si>
  <si>
    <t>日/年</t>
    <rPh sb="0" eb="1">
      <t>ニチ</t>
    </rPh>
    <rPh sb="2" eb="3">
      <t>ネン</t>
    </rPh>
    <phoneticPr fontId="2"/>
  </si>
  <si>
    <t>自記圧力計</t>
    <rPh sb="0" eb="2">
      <t>ジキ</t>
    </rPh>
    <rPh sb="2" eb="5">
      <t>アツリョクケイ</t>
    </rPh>
    <phoneticPr fontId="2"/>
  </si>
  <si>
    <t>保</t>
    <rPh sb="0" eb="1">
      <t>ホ</t>
    </rPh>
    <phoneticPr fontId="2"/>
  </si>
  <si>
    <t>マノメータ</t>
    <phoneticPr fontId="2"/>
  </si>
  <si>
    <t>安</t>
    <rPh sb="0" eb="1">
      <t>アン</t>
    </rPh>
    <phoneticPr fontId="2"/>
  </si>
  <si>
    <t>ガス検知器</t>
    <rPh sb="2" eb="5">
      <t>ケンチキ</t>
    </rPh>
    <phoneticPr fontId="2"/>
  </si>
  <si>
    <t>業</t>
    <rPh sb="0" eb="1">
      <t>ギョウ</t>
    </rPh>
    <phoneticPr fontId="2"/>
  </si>
  <si>
    <t>漏洩検知液</t>
    <rPh sb="0" eb="2">
      <t>ロウエイ</t>
    </rPh>
    <rPh sb="2" eb="4">
      <t>ケンチ</t>
    </rPh>
    <rPh sb="4" eb="5">
      <t>エキ</t>
    </rPh>
    <phoneticPr fontId="2"/>
  </si>
  <si>
    <t>務</t>
    <rPh sb="0" eb="1">
      <t>ツト</t>
    </rPh>
    <phoneticPr fontId="2"/>
  </si>
  <si>
    <t>緊急工具類</t>
    <rPh sb="0" eb="2">
      <t>キンキュウ</t>
    </rPh>
    <rPh sb="2" eb="4">
      <t>コウグ</t>
    </rPh>
    <rPh sb="4" eb="5">
      <t>ルイ</t>
    </rPh>
    <phoneticPr fontId="2"/>
  </si>
  <si>
    <t>用</t>
    <rPh sb="0" eb="1">
      <t>ヨウ</t>
    </rPh>
    <phoneticPr fontId="2"/>
  </si>
  <si>
    <t>一酸化炭素測定器</t>
    <rPh sb="0" eb="3">
      <t>イッサンカ</t>
    </rPh>
    <rPh sb="3" eb="5">
      <t>タンソ</t>
    </rPh>
    <rPh sb="5" eb="7">
      <t>ソクテイ</t>
    </rPh>
    <rPh sb="7" eb="8">
      <t>キ</t>
    </rPh>
    <phoneticPr fontId="2"/>
  </si>
  <si>
    <t>機</t>
    <rPh sb="0" eb="1">
      <t>キ</t>
    </rPh>
    <phoneticPr fontId="2"/>
  </si>
  <si>
    <t>ボーリングバー</t>
    <phoneticPr fontId="2"/>
  </si>
  <si>
    <t>器</t>
    <rPh sb="0" eb="1">
      <t>キ</t>
    </rPh>
    <phoneticPr fontId="2"/>
  </si>
  <si>
    <t>緊急時対応を行う場合に</t>
    <rPh sb="0" eb="3">
      <t>キンキュウジ</t>
    </rPh>
    <rPh sb="3" eb="5">
      <t>タイオウ</t>
    </rPh>
    <rPh sb="6" eb="7">
      <t>オコナ</t>
    </rPh>
    <rPh sb="8" eb="10">
      <t>バアイ</t>
    </rPh>
    <phoneticPr fontId="2"/>
  </si>
  <si>
    <t>あってはその方法</t>
    <rPh sb="6" eb="8">
      <t>ホウホウ</t>
    </rPh>
    <phoneticPr fontId="2"/>
  </si>
  <si>
    <t>③集中監視システムの有無　　無</t>
    <rPh sb="1" eb="3">
      <t>シュウチュウ</t>
    </rPh>
    <rPh sb="3" eb="5">
      <t>カンシ</t>
    </rPh>
    <rPh sb="10" eb="12">
      <t>ウム</t>
    </rPh>
    <rPh sb="14" eb="15">
      <t>ム</t>
    </rPh>
    <phoneticPr fontId="2"/>
  </si>
  <si>
    <t>　　　　　 ２　事業所ごとに記載すること。</t>
    <rPh sb="8" eb="11">
      <t>ジギョウショ</t>
    </rPh>
    <rPh sb="14" eb="16">
      <t>キサイ</t>
    </rPh>
    <phoneticPr fontId="2"/>
  </si>
  <si>
    <t>別様式２</t>
    <rPh sb="0" eb="1">
      <t>ベツ</t>
    </rPh>
    <rPh sb="1" eb="3">
      <t>ヨウシキ</t>
    </rPh>
    <phoneticPr fontId="2"/>
  </si>
  <si>
    <t>役　員　及　び　構　成　員　に　関　す　る　説　明　書</t>
    <rPh sb="0" eb="1">
      <t>ヤク</t>
    </rPh>
    <rPh sb="2" eb="3">
      <t>イン</t>
    </rPh>
    <rPh sb="4" eb="5">
      <t>オヨ</t>
    </rPh>
    <rPh sb="8" eb="9">
      <t>ガマエ</t>
    </rPh>
    <rPh sb="10" eb="11">
      <t>シゲル</t>
    </rPh>
    <rPh sb="12" eb="13">
      <t>イン</t>
    </rPh>
    <rPh sb="16" eb="17">
      <t>カン</t>
    </rPh>
    <rPh sb="22" eb="23">
      <t>セツ</t>
    </rPh>
    <rPh sb="24" eb="25">
      <t>メイ</t>
    </rPh>
    <rPh sb="26" eb="27">
      <t>ショ</t>
    </rPh>
    <phoneticPr fontId="2"/>
  </si>
  <si>
    <t>　　　　当社(法人)の役員及び構成員(液化石油ガスの保安の確保及び取引の適正化に</t>
    <rPh sb="4" eb="6">
      <t>トウシャ</t>
    </rPh>
    <rPh sb="7" eb="9">
      <t>ホウジン</t>
    </rPh>
    <rPh sb="11" eb="13">
      <t>ヤクイン</t>
    </rPh>
    <rPh sb="13" eb="14">
      <t>オヨ</t>
    </rPh>
    <rPh sb="15" eb="18">
      <t>コウセイイン</t>
    </rPh>
    <rPh sb="19" eb="21">
      <t>エキカ</t>
    </rPh>
    <rPh sb="21" eb="23">
      <t>セキユ</t>
    </rPh>
    <rPh sb="26" eb="28">
      <t>ホアン</t>
    </rPh>
    <rPh sb="29" eb="31">
      <t>カクホ</t>
    </rPh>
    <rPh sb="31" eb="32">
      <t>オヨ</t>
    </rPh>
    <rPh sb="33" eb="35">
      <t>トリヒキ</t>
    </rPh>
    <rPh sb="36" eb="39">
      <t>テキセイカ</t>
    </rPh>
    <phoneticPr fontId="2"/>
  </si>
  <si>
    <t>法人名</t>
    <rPh sb="0" eb="2">
      <t>ホウジン</t>
    </rPh>
    <rPh sb="2" eb="3">
      <t>メイ</t>
    </rPh>
    <phoneticPr fontId="2"/>
  </si>
  <si>
    <t>代表者氏名</t>
    <rPh sb="0" eb="3">
      <t>ダイヒョウシャ</t>
    </rPh>
    <rPh sb="3" eb="5">
      <t>シメイ</t>
    </rPh>
    <phoneticPr fontId="2"/>
  </si>
  <si>
    <t>(注)　　構成員の構成を説明した書面を添付すること。</t>
    <rPh sb="1" eb="2">
      <t>チュウ</t>
    </rPh>
    <rPh sb="5" eb="8">
      <t>コウセイイン</t>
    </rPh>
    <rPh sb="9" eb="11">
      <t>コウセイ</t>
    </rPh>
    <rPh sb="12" eb="14">
      <t>セツメイ</t>
    </rPh>
    <rPh sb="16" eb="18">
      <t>ショメン</t>
    </rPh>
    <rPh sb="19" eb="21">
      <t>テンプ</t>
    </rPh>
    <phoneticPr fontId="2"/>
  </si>
  <si>
    <t>役　　　職</t>
    <rPh sb="0" eb="1">
      <t>ヤク</t>
    </rPh>
    <rPh sb="4" eb="5">
      <t>ショク</t>
    </rPh>
    <phoneticPr fontId="2"/>
  </si>
  <si>
    <t>氏　　名</t>
    <rPh sb="0" eb="1">
      <t>シ</t>
    </rPh>
    <rPh sb="3" eb="4">
      <t>メイ</t>
    </rPh>
    <phoneticPr fontId="2"/>
  </si>
  <si>
    <t>別様式３</t>
    <rPh sb="0" eb="1">
      <t>ベツ</t>
    </rPh>
    <rPh sb="1" eb="3">
      <t>ヨウシキ</t>
    </rPh>
    <phoneticPr fontId="2"/>
  </si>
  <si>
    <t>保安業務以外の業務の種類及び概要説明書</t>
    <rPh sb="0" eb="2">
      <t>ホアン</t>
    </rPh>
    <rPh sb="2" eb="4">
      <t>ギョウム</t>
    </rPh>
    <rPh sb="4" eb="6">
      <t>イガイ</t>
    </rPh>
    <rPh sb="7" eb="9">
      <t>ギョウム</t>
    </rPh>
    <rPh sb="10" eb="12">
      <t>シュルイ</t>
    </rPh>
    <rPh sb="12" eb="13">
      <t>オヨ</t>
    </rPh>
    <rPh sb="14" eb="16">
      <t>ガイヨウ</t>
    </rPh>
    <rPh sb="16" eb="19">
      <t>セツメイショ</t>
    </rPh>
    <phoneticPr fontId="2"/>
  </si>
  <si>
    <t>保安業務以外の業務の種類</t>
    <rPh sb="0" eb="2">
      <t>ホアン</t>
    </rPh>
    <rPh sb="2" eb="4">
      <t>ギョウム</t>
    </rPh>
    <rPh sb="4" eb="6">
      <t>イガイ</t>
    </rPh>
    <rPh sb="7" eb="9">
      <t>ギョウム</t>
    </rPh>
    <rPh sb="10" eb="12">
      <t>シュルイ</t>
    </rPh>
    <phoneticPr fontId="2"/>
  </si>
  <si>
    <t>業　　務　　の　　概　　要</t>
    <rPh sb="0" eb="1">
      <t>ギョウ</t>
    </rPh>
    <rPh sb="3" eb="4">
      <t>ツトム</t>
    </rPh>
    <rPh sb="9" eb="10">
      <t>オオムネ</t>
    </rPh>
    <rPh sb="12" eb="13">
      <t>ヨウ</t>
    </rPh>
    <phoneticPr fontId="2"/>
  </si>
  <si>
    <t>ＬＰガスに関する業務</t>
    <rPh sb="5" eb="6">
      <t>カン</t>
    </rPh>
    <rPh sb="8" eb="10">
      <t>ギョウム</t>
    </rPh>
    <phoneticPr fontId="2"/>
  </si>
  <si>
    <t>その他の業務</t>
    <rPh sb="2" eb="3">
      <t>タ</t>
    </rPh>
    <rPh sb="4" eb="6">
      <t>ギョウム</t>
    </rPh>
    <phoneticPr fontId="2"/>
  </si>
  <si>
    <t>別様式４(ロ)</t>
    <rPh sb="0" eb="1">
      <t>ベツ</t>
    </rPh>
    <rPh sb="1" eb="3">
      <t>ヨウシキ</t>
    </rPh>
    <phoneticPr fontId="2"/>
  </si>
  <si>
    <t>欠格事由非該当誓約書</t>
    <rPh sb="0" eb="2">
      <t>ケッカク</t>
    </rPh>
    <rPh sb="2" eb="4">
      <t>ジユウ</t>
    </rPh>
    <rPh sb="4" eb="7">
      <t>ヒガイトウ</t>
    </rPh>
    <rPh sb="7" eb="10">
      <t>セイヤクショ</t>
    </rPh>
    <phoneticPr fontId="2"/>
  </si>
  <si>
    <r>
      <t>　　　</t>
    </r>
    <r>
      <rPr>
        <sz val="14"/>
        <rFont val="ＭＳ Ｐ明朝"/>
        <family val="1"/>
        <charset val="128"/>
      </rPr>
      <t>当社</t>
    </r>
    <r>
      <rPr>
        <strike/>
        <sz val="14"/>
        <rFont val="ＭＳ Ｐ明朝"/>
        <family val="1"/>
        <charset val="128"/>
      </rPr>
      <t>(団体)</t>
    </r>
    <r>
      <rPr>
        <sz val="14"/>
        <rFont val="ＭＳ Ｐ明朝"/>
        <family val="1"/>
        <charset val="128"/>
      </rPr>
      <t>及び当社</t>
    </r>
    <r>
      <rPr>
        <strike/>
        <sz val="14"/>
        <rFont val="ＭＳ Ｐ明朝"/>
        <family val="1"/>
        <charset val="128"/>
      </rPr>
      <t>(団体)</t>
    </r>
    <r>
      <rPr>
        <sz val="14"/>
        <rFont val="ＭＳ Ｐ明朝"/>
        <family val="1"/>
        <charset val="128"/>
      </rPr>
      <t>の代表者を含む役員全員は,｢液化石油</t>
    </r>
    <rPh sb="3" eb="5">
      <t>トウシャ</t>
    </rPh>
    <rPh sb="6" eb="8">
      <t>ダンタイ</t>
    </rPh>
    <rPh sb="9" eb="10">
      <t>オヨ</t>
    </rPh>
    <rPh sb="11" eb="13">
      <t>トウシャ</t>
    </rPh>
    <rPh sb="14" eb="16">
      <t>ダンタイ</t>
    </rPh>
    <rPh sb="18" eb="21">
      <t>ダイヒョウシャ</t>
    </rPh>
    <rPh sb="22" eb="23">
      <t>フク</t>
    </rPh>
    <rPh sb="24" eb="26">
      <t>ヤクイン</t>
    </rPh>
    <rPh sb="26" eb="28">
      <t>ゼンイン</t>
    </rPh>
    <rPh sb="31" eb="33">
      <t>エキカ</t>
    </rPh>
    <rPh sb="33" eb="35">
      <t>セキユ</t>
    </rPh>
    <phoneticPr fontId="2"/>
  </si>
  <si>
    <r>
      <t>　　</t>
    </r>
    <r>
      <rPr>
        <sz val="14"/>
        <rFont val="ＭＳ Ｐ明朝"/>
        <family val="1"/>
        <charset val="128"/>
      </rPr>
      <t>ガスの保安の確保及び取引の適正化に関する法律｣第３０条各号に規定</t>
    </r>
    <rPh sb="5" eb="7">
      <t>ホアン</t>
    </rPh>
    <rPh sb="8" eb="10">
      <t>カクホ</t>
    </rPh>
    <rPh sb="10" eb="11">
      <t>オヨ</t>
    </rPh>
    <rPh sb="12" eb="14">
      <t>トリヒキ</t>
    </rPh>
    <rPh sb="15" eb="18">
      <t>テキセイカ</t>
    </rPh>
    <rPh sb="19" eb="20">
      <t>カン</t>
    </rPh>
    <rPh sb="22" eb="24">
      <t>ホウリツ</t>
    </rPh>
    <rPh sb="25" eb="26">
      <t>ダイ</t>
    </rPh>
    <rPh sb="28" eb="29">
      <t>ジョウ</t>
    </rPh>
    <rPh sb="29" eb="31">
      <t>カクゴウ</t>
    </rPh>
    <rPh sb="32" eb="34">
      <t>キテイ</t>
    </rPh>
    <phoneticPr fontId="2"/>
  </si>
  <si>
    <t xml:space="preserve">   する認定の欠格事由に該当しないものであることを誓約します。</t>
    <rPh sb="5" eb="7">
      <t>ニンテイ</t>
    </rPh>
    <rPh sb="8" eb="10">
      <t>ケッカク</t>
    </rPh>
    <rPh sb="10" eb="12">
      <t>ジユウ</t>
    </rPh>
    <rPh sb="13" eb="15">
      <t>ガイトウ</t>
    </rPh>
    <rPh sb="26" eb="28">
      <t>セイヤク</t>
    </rPh>
    <phoneticPr fontId="2"/>
  </si>
  <si>
    <t>別様式５</t>
    <rPh sb="0" eb="1">
      <t>ベツ</t>
    </rPh>
    <rPh sb="1" eb="3">
      <t>ヨウシキ</t>
    </rPh>
    <phoneticPr fontId="2"/>
  </si>
  <si>
    <t>保安業務の技術的能力算定表</t>
    <rPh sb="0" eb="2">
      <t>ホアン</t>
    </rPh>
    <rPh sb="2" eb="4">
      <t>ギョウム</t>
    </rPh>
    <rPh sb="5" eb="8">
      <t>ギジュツテキ</t>
    </rPh>
    <rPh sb="8" eb="10">
      <t>ノウリョク</t>
    </rPh>
    <rPh sb="10" eb="12">
      <t>サンテイ</t>
    </rPh>
    <rPh sb="12" eb="13">
      <t>ヒョウ</t>
    </rPh>
    <phoneticPr fontId="2"/>
  </si>
  <si>
    <t>事業所名：</t>
    <rPh sb="0" eb="2">
      <t>ジギョウ</t>
    </rPh>
    <rPh sb="2" eb="3">
      <t>ショ</t>
    </rPh>
    <rPh sb="3" eb="4">
      <t>メイ</t>
    </rPh>
    <phoneticPr fontId="2"/>
  </si>
  <si>
    <t>１　　従業員及び資格者の状況</t>
    <rPh sb="3" eb="6">
      <t>ジュウギョウイン</t>
    </rPh>
    <rPh sb="6" eb="7">
      <t>オヨ</t>
    </rPh>
    <rPh sb="8" eb="11">
      <t>シカクシャ</t>
    </rPh>
    <rPh sb="12" eb="14">
      <t>ジョウキョウ</t>
    </rPh>
    <phoneticPr fontId="2"/>
  </si>
  <si>
    <t>　　　別表｢従業員資格者一覧表｣のとおり</t>
    <rPh sb="3" eb="5">
      <t>ベッピョウ</t>
    </rPh>
    <rPh sb="6" eb="9">
      <t>ジュウギョウイン</t>
    </rPh>
    <rPh sb="9" eb="12">
      <t>シカクシャ</t>
    </rPh>
    <rPh sb="12" eb="14">
      <t>イチラン</t>
    </rPh>
    <rPh sb="14" eb="15">
      <t>ヒョウ</t>
    </rPh>
    <phoneticPr fontId="2"/>
  </si>
  <si>
    <t>２　保安業務資格者の算定</t>
    <rPh sb="2" eb="4">
      <t>ホアン</t>
    </rPh>
    <rPh sb="4" eb="6">
      <t>ギョウム</t>
    </rPh>
    <rPh sb="6" eb="9">
      <t>シカクシャ</t>
    </rPh>
    <rPh sb="10" eb="12">
      <t>サンテイ</t>
    </rPh>
    <phoneticPr fontId="2"/>
  </si>
  <si>
    <t>一般消費者</t>
    <rPh sb="0" eb="2">
      <t>イッパン</t>
    </rPh>
    <rPh sb="2" eb="4">
      <t>ショウヒ</t>
    </rPh>
    <rPh sb="4" eb="5">
      <t>モノ</t>
    </rPh>
    <phoneticPr fontId="2"/>
  </si>
  <si>
    <t>調査員</t>
    <rPh sb="0" eb="3">
      <t>チョウサイン</t>
    </rPh>
    <phoneticPr fontId="2"/>
  </si>
  <si>
    <t>補助員</t>
    <rPh sb="0" eb="3">
      <t>ホジョイン</t>
    </rPh>
    <phoneticPr fontId="2"/>
  </si>
  <si>
    <t>算　　　　　定　　　　　式</t>
    <rPh sb="0" eb="1">
      <t>ザン</t>
    </rPh>
    <rPh sb="6" eb="7">
      <t>サダム</t>
    </rPh>
    <rPh sb="12" eb="13">
      <t>シキ</t>
    </rPh>
    <phoneticPr fontId="2"/>
  </si>
  <si>
    <t>算定数</t>
    <rPh sb="0" eb="2">
      <t>サンテイ</t>
    </rPh>
    <rPh sb="2" eb="3">
      <t>スウ</t>
    </rPh>
    <phoneticPr fontId="2"/>
  </si>
  <si>
    <t>等の数（Ａ）</t>
    <rPh sb="0" eb="1">
      <t>トウ</t>
    </rPh>
    <rPh sb="2" eb="3">
      <t>カズ</t>
    </rPh>
    <phoneticPr fontId="2"/>
  </si>
  <si>
    <t>数（Ｂ）</t>
    <rPh sb="0" eb="1">
      <t>スウ</t>
    </rPh>
    <phoneticPr fontId="2"/>
  </si>
  <si>
    <t>数（Ｃ）</t>
    <rPh sb="0" eb="1">
      <t>スウ</t>
    </rPh>
    <phoneticPr fontId="2"/>
  </si>
  <si>
    <t>１　供給開始時</t>
    <rPh sb="2" eb="4">
      <t>キョウキュウ</t>
    </rPh>
    <rPh sb="4" eb="6">
      <t>カイシ</t>
    </rPh>
    <rPh sb="6" eb="7">
      <t>ジ</t>
    </rPh>
    <phoneticPr fontId="2"/>
  </si>
  <si>
    <t>(Ａ)×</t>
    <phoneticPr fontId="2"/>
  </si>
  <si>
    <t>(Ａ)×</t>
    <phoneticPr fontId="2"/>
  </si>
  <si>
    <t>　　点検･調査</t>
    <rPh sb="2" eb="4">
      <t>テンケン</t>
    </rPh>
    <rPh sb="5" eb="7">
      <t>チョウサ</t>
    </rPh>
    <phoneticPr fontId="2"/>
  </si>
  <si>
    <t>２　容器交換時等</t>
    <rPh sb="2" eb="4">
      <t>ヨウキ</t>
    </rPh>
    <rPh sb="4" eb="6">
      <t>コウカン</t>
    </rPh>
    <rPh sb="6" eb="7">
      <t>トキ</t>
    </rPh>
    <rPh sb="7" eb="8">
      <t>トウ</t>
    </rPh>
    <phoneticPr fontId="2"/>
  </si>
  <si>
    <t>(Ａ)×</t>
    <phoneticPr fontId="2"/>
  </si>
  <si>
    <t>　－</t>
    <phoneticPr fontId="2"/>
  </si>
  <si>
    <t>（Ｂ）</t>
    <phoneticPr fontId="2"/>
  </si>
  <si>
    <t>－</t>
    <phoneticPr fontId="2"/>
  </si>
  <si>
    <t>充填作業者数</t>
    <rPh sb="0" eb="2">
      <t>ジュウテン</t>
    </rPh>
    <rPh sb="2" eb="4">
      <t>サギョウ</t>
    </rPh>
    <rPh sb="4" eb="5">
      <t>シャ</t>
    </rPh>
    <rPh sb="5" eb="6">
      <t>カズ</t>
    </rPh>
    <phoneticPr fontId="2"/>
  </si>
  <si>
    <t>　　供給設備点検</t>
    <rPh sb="2" eb="4">
      <t>キョウキュウ</t>
    </rPh>
    <rPh sb="4" eb="6">
      <t>セツビ</t>
    </rPh>
    <rPh sb="6" eb="8">
      <t>テンケン</t>
    </rPh>
    <phoneticPr fontId="2"/>
  </si>
  <si>
    <t>１００×(Ｄ)</t>
    <phoneticPr fontId="2"/>
  </si>
  <si>
    <t>３　定　期　供　給</t>
    <rPh sb="2" eb="3">
      <t>サダム</t>
    </rPh>
    <rPh sb="4" eb="5">
      <t>キ</t>
    </rPh>
    <rPh sb="6" eb="7">
      <t>トモ</t>
    </rPh>
    <rPh sb="8" eb="9">
      <t>キュウ</t>
    </rPh>
    <phoneticPr fontId="2"/>
  </si>
  <si>
    <t>×</t>
    <phoneticPr fontId="2"/>
  </si>
  <si>
    <t>－</t>
    <phoneticPr fontId="2"/>
  </si>
  <si>
    <t>　　設　備　点　検</t>
    <rPh sb="2" eb="3">
      <t>セツ</t>
    </rPh>
    <rPh sb="4" eb="5">
      <t>ソナエ</t>
    </rPh>
    <rPh sb="6" eb="7">
      <t>テン</t>
    </rPh>
    <rPh sb="8" eb="9">
      <t>ケン</t>
    </rPh>
    <phoneticPr fontId="2"/>
  </si>
  <si>
    <t>３０×(Ｅ)</t>
    <phoneticPr fontId="2"/>
  </si>
  <si>
    <t>４　定　期　消　費</t>
    <rPh sb="2" eb="3">
      <t>サダム</t>
    </rPh>
    <rPh sb="4" eb="5">
      <t>キ</t>
    </rPh>
    <rPh sb="6" eb="7">
      <t>ケ</t>
    </rPh>
    <rPh sb="8" eb="9">
      <t>ヒ</t>
    </rPh>
    <phoneticPr fontId="2"/>
  </si>
  <si>
    <t>　　設　備　調　査</t>
    <rPh sb="2" eb="3">
      <t>セツ</t>
    </rPh>
    <rPh sb="4" eb="5">
      <t>ソナエ</t>
    </rPh>
    <rPh sb="6" eb="7">
      <t>チョウ</t>
    </rPh>
    <rPh sb="8" eb="9">
      <t>サ</t>
    </rPh>
    <phoneticPr fontId="2"/>
  </si>
  <si>
    <t>２５×(Ｅ)</t>
    <phoneticPr fontId="2"/>
  </si>
  <si>
    <t>５　周　　　知</t>
    <rPh sb="2" eb="3">
      <t>シュウ</t>
    </rPh>
    <rPh sb="6" eb="7">
      <t>チ</t>
    </rPh>
    <phoneticPr fontId="2"/>
  </si>
  <si>
    <t>(Ａ)×</t>
    <phoneticPr fontId="2"/>
  </si>
  <si>
    <t>６　緊急時対応</t>
    <rPh sb="2" eb="5">
      <t>キンキュウジ</t>
    </rPh>
    <rPh sb="5" eb="7">
      <t>タイオウ</t>
    </rPh>
    <phoneticPr fontId="2"/>
  </si>
  <si>
    <t>(Ａ)×</t>
    <phoneticPr fontId="2"/>
  </si>
  <si>
    <t>７　緊急時連絡</t>
    <rPh sb="2" eb="5">
      <t>キンキュウジ</t>
    </rPh>
    <rPh sb="5" eb="7">
      <t>レンラク</t>
    </rPh>
    <phoneticPr fontId="2"/>
  </si>
  <si>
    <t>イ(Ａ)≦</t>
    <phoneticPr fontId="2"/>
  </si>
  <si>
    <t>(Ａ)×</t>
    <phoneticPr fontId="2"/>
  </si>
  <si>
    <t>ロ（Ａ）≧</t>
    <phoneticPr fontId="2"/>
  </si>
  <si>
    <t>１＋（（Ａ）-20,000）×</t>
    <phoneticPr fontId="2"/>
  </si>
  <si>
    <t>特例１</t>
    <rPh sb="0" eb="2">
      <t>トクレイ</t>
    </rPh>
    <phoneticPr fontId="2"/>
  </si>
  <si>
    <t>(Ａ)×</t>
    <phoneticPr fontId="2"/>
  </si>
  <si>
    <t>×</t>
    <phoneticPr fontId="2"/>
  </si>
  <si>
    <t>２０×（Ｅ）</t>
    <phoneticPr fontId="2"/>
  </si>
  <si>
    <t>特例２</t>
    <rPh sb="0" eb="2">
      <t>トクレイ</t>
    </rPh>
    <phoneticPr fontId="2"/>
  </si>
  <si>
    <t>合　　　計</t>
    <rPh sb="0" eb="1">
      <t>ゴウ</t>
    </rPh>
    <rPh sb="4" eb="5">
      <t>ケイ</t>
    </rPh>
    <phoneticPr fontId="2"/>
  </si>
  <si>
    <t>(算定数は,四捨五入により小数点以下第3位まで求めること.)</t>
    <rPh sb="1" eb="3">
      <t>サンテイ</t>
    </rPh>
    <rPh sb="3" eb="4">
      <t>スウ</t>
    </rPh>
    <rPh sb="6" eb="10">
      <t>シシャゴニュウ</t>
    </rPh>
    <rPh sb="13" eb="16">
      <t>ショウスウテン</t>
    </rPh>
    <rPh sb="16" eb="18">
      <t>イカ</t>
    </rPh>
    <rPh sb="18" eb="19">
      <t>ダイ</t>
    </rPh>
    <rPh sb="20" eb="21">
      <t>イ</t>
    </rPh>
    <rPh sb="23" eb="24">
      <t>モト</t>
    </rPh>
    <phoneticPr fontId="2"/>
  </si>
  <si>
    <t>必要人数</t>
    <rPh sb="0" eb="2">
      <t>ヒツヨウ</t>
    </rPh>
    <rPh sb="2" eb="4">
      <t>ニンズウ</t>
    </rPh>
    <phoneticPr fontId="2"/>
  </si>
  <si>
    <t>注１　「２容器交換時等供給設備点検」について,（Ｄ）は「月間実働日数」であり,計算の結果0</t>
    <rPh sb="0" eb="1">
      <t>チュウ</t>
    </rPh>
    <rPh sb="5" eb="7">
      <t>ヨウキ</t>
    </rPh>
    <rPh sb="7" eb="9">
      <t>コウカン</t>
    </rPh>
    <rPh sb="9" eb="10">
      <t>トキ</t>
    </rPh>
    <rPh sb="10" eb="11">
      <t>トウ</t>
    </rPh>
    <rPh sb="11" eb="13">
      <t>キョウキュウ</t>
    </rPh>
    <rPh sb="13" eb="15">
      <t>セツビ</t>
    </rPh>
    <rPh sb="15" eb="17">
      <t>テンケン</t>
    </rPh>
    <rPh sb="28" eb="30">
      <t>ゲッカン</t>
    </rPh>
    <rPh sb="30" eb="32">
      <t>ジツドウ</t>
    </rPh>
    <rPh sb="32" eb="34">
      <t>ニッスウ</t>
    </rPh>
    <rPh sb="39" eb="41">
      <t>ケイサン</t>
    </rPh>
    <rPh sb="42" eb="44">
      <t>ケッカ</t>
    </rPh>
    <phoneticPr fontId="2"/>
  </si>
  <si>
    <t>　　未満となる場合にあっては,０とする。</t>
    <rPh sb="2" eb="4">
      <t>ミマン</t>
    </rPh>
    <rPh sb="7" eb="9">
      <t>バアイ</t>
    </rPh>
    <phoneticPr fontId="2"/>
  </si>
  <si>
    <t>注２　「３定期供給設備点検」について、（Ｅ）は「年間実働日数」であり,補助員を伴う場合は</t>
    <rPh sb="0" eb="1">
      <t>チュウ</t>
    </rPh>
    <rPh sb="5" eb="7">
      <t>テイキ</t>
    </rPh>
    <rPh sb="7" eb="9">
      <t>キョウキュウ</t>
    </rPh>
    <rPh sb="9" eb="11">
      <t>セツビ</t>
    </rPh>
    <rPh sb="11" eb="13">
      <t>テンケン</t>
    </rPh>
    <rPh sb="35" eb="38">
      <t>ホジョイン</t>
    </rPh>
    <rPh sb="39" eb="40">
      <t>トモナ</t>
    </rPh>
    <rPh sb="41" eb="43">
      <t>バアイ</t>
    </rPh>
    <phoneticPr fontId="2"/>
  </si>
  <si>
    <t>　　算定式中「３０」を４/３倍にすることができる。</t>
    <rPh sb="2" eb="4">
      <t>サンテイ</t>
    </rPh>
    <rPh sb="4" eb="5">
      <t>シキ</t>
    </rPh>
    <rPh sb="5" eb="6">
      <t>ナカ</t>
    </rPh>
    <rPh sb="14" eb="15">
      <t>バイ</t>
    </rPh>
    <phoneticPr fontId="2"/>
  </si>
  <si>
    <t>注３　「４定期消費設備調査」について、（Ｅ）は「年間実働日数」であり,補助員を伴う場合は</t>
    <rPh sb="0" eb="1">
      <t>チュウ</t>
    </rPh>
    <rPh sb="5" eb="7">
      <t>テイキ</t>
    </rPh>
    <rPh sb="7" eb="9">
      <t>ショウヒ</t>
    </rPh>
    <rPh sb="9" eb="11">
      <t>セツビ</t>
    </rPh>
    <rPh sb="11" eb="13">
      <t>チョウサ</t>
    </rPh>
    <rPh sb="24" eb="26">
      <t>ネンカン</t>
    </rPh>
    <rPh sb="26" eb="28">
      <t>ジツドウ</t>
    </rPh>
    <rPh sb="28" eb="30">
      <t>ニッスウ</t>
    </rPh>
    <phoneticPr fontId="2"/>
  </si>
  <si>
    <t>　　算定式中「２５」を４/３倍することができる。</t>
    <rPh sb="2" eb="4">
      <t>サンテイ</t>
    </rPh>
    <rPh sb="4" eb="5">
      <t>シキ</t>
    </rPh>
    <rPh sb="5" eb="6">
      <t>チュウ</t>
    </rPh>
    <rPh sb="14" eb="15">
      <t>バイ</t>
    </rPh>
    <phoneticPr fontId="2"/>
  </si>
  <si>
    <t>注４　「特例1」については,定期供給設備点検及び定期消費設備調査を行う場合の特例であり,　</t>
    <rPh sb="0" eb="1">
      <t>チュウ</t>
    </rPh>
    <rPh sb="4" eb="6">
      <t>トクレイ</t>
    </rPh>
    <rPh sb="14" eb="16">
      <t>テイキ</t>
    </rPh>
    <rPh sb="16" eb="18">
      <t>キョウキュウ</t>
    </rPh>
    <rPh sb="18" eb="20">
      <t>セツビ</t>
    </rPh>
    <rPh sb="20" eb="22">
      <t>テンケン</t>
    </rPh>
    <rPh sb="22" eb="23">
      <t>オヨ</t>
    </rPh>
    <rPh sb="24" eb="26">
      <t>テイキ</t>
    </rPh>
    <rPh sb="26" eb="28">
      <t>ショウヒ</t>
    </rPh>
    <rPh sb="28" eb="30">
      <t>セツビ</t>
    </rPh>
    <rPh sb="30" eb="32">
      <t>チョウサ</t>
    </rPh>
    <rPh sb="33" eb="34">
      <t>オコナ</t>
    </rPh>
    <rPh sb="35" eb="37">
      <t>バアイ</t>
    </rPh>
    <rPh sb="38" eb="40">
      <t>トクレイ</t>
    </rPh>
    <phoneticPr fontId="2"/>
  </si>
  <si>
    <t>　　補助員を伴う場合は,算定式中「２０」を４/３倍することが出来る。</t>
    <rPh sb="2" eb="5">
      <t>ホジョイン</t>
    </rPh>
    <rPh sb="6" eb="7">
      <t>トモナ</t>
    </rPh>
    <rPh sb="8" eb="10">
      <t>バアイ</t>
    </rPh>
    <rPh sb="12" eb="14">
      <t>サンテイ</t>
    </rPh>
    <rPh sb="14" eb="15">
      <t>シキ</t>
    </rPh>
    <rPh sb="15" eb="16">
      <t>チュウ</t>
    </rPh>
    <rPh sb="24" eb="25">
      <t>バイ</t>
    </rPh>
    <rPh sb="30" eb="32">
      <t>デキ</t>
    </rPh>
    <phoneticPr fontId="2"/>
  </si>
  <si>
    <t>注５　「特例２」については,容器交換時等供給設備点検,定期供給設備点検,定期消費設備調査</t>
    <rPh sb="0" eb="1">
      <t>チュウ</t>
    </rPh>
    <rPh sb="4" eb="6">
      <t>トクレイ</t>
    </rPh>
    <rPh sb="14" eb="16">
      <t>ヨウキ</t>
    </rPh>
    <rPh sb="16" eb="18">
      <t>コウカン</t>
    </rPh>
    <rPh sb="18" eb="19">
      <t>トキ</t>
    </rPh>
    <rPh sb="19" eb="20">
      <t>トウ</t>
    </rPh>
    <rPh sb="20" eb="22">
      <t>キョウキュウ</t>
    </rPh>
    <rPh sb="22" eb="24">
      <t>セツビ</t>
    </rPh>
    <rPh sb="24" eb="26">
      <t>テンケン</t>
    </rPh>
    <rPh sb="27" eb="29">
      <t>テイキ</t>
    </rPh>
    <rPh sb="29" eb="31">
      <t>キョウキュウ</t>
    </rPh>
    <rPh sb="31" eb="33">
      <t>セツビ</t>
    </rPh>
    <rPh sb="33" eb="35">
      <t>テンケン</t>
    </rPh>
    <rPh sb="36" eb="38">
      <t>テイキ</t>
    </rPh>
    <rPh sb="38" eb="40">
      <t>ショウヒ</t>
    </rPh>
    <rPh sb="40" eb="42">
      <t>セツビ</t>
    </rPh>
    <rPh sb="42" eb="44">
      <t>チョウサ</t>
    </rPh>
    <phoneticPr fontId="2"/>
  </si>
  <si>
    <t>　　　のうちの１又は２以上の保安業務とあわせて実施する場合の「周知」の特例である。</t>
    <rPh sb="8" eb="9">
      <t>マタ</t>
    </rPh>
    <rPh sb="11" eb="13">
      <t>イジョウ</t>
    </rPh>
    <rPh sb="14" eb="16">
      <t>ホアン</t>
    </rPh>
    <rPh sb="16" eb="18">
      <t>ギョウム</t>
    </rPh>
    <rPh sb="23" eb="25">
      <t>ジッシ</t>
    </rPh>
    <rPh sb="27" eb="29">
      <t>バアイ</t>
    </rPh>
    <rPh sb="31" eb="33">
      <t>シュウチ</t>
    </rPh>
    <rPh sb="35" eb="37">
      <t>トクレイ</t>
    </rPh>
    <phoneticPr fontId="2"/>
  </si>
  <si>
    <t>(Ａ)×</t>
    <phoneticPr fontId="2"/>
  </si>
  <si>
    <t>(B)</t>
    <phoneticPr fontId="2"/>
  </si>
  <si>
    <t>　</t>
    <phoneticPr fontId="2"/>
  </si>
  <si>
    <t>ロ（Ａ）≧</t>
    <phoneticPr fontId="2"/>
  </si>
  <si>
    <t>１＋（（Ａ）-20,000）×</t>
    <phoneticPr fontId="2"/>
  </si>
  <si>
    <t>２０×（Ｅ）</t>
    <phoneticPr fontId="2"/>
  </si>
  <si>
    <t>　　補助員を伴う場合は,算定式中「２０」を４/３倍することができる。</t>
    <rPh sb="2" eb="5">
      <t>ホジョイン</t>
    </rPh>
    <rPh sb="6" eb="7">
      <t>トモナ</t>
    </rPh>
    <rPh sb="8" eb="10">
      <t>バアイ</t>
    </rPh>
    <rPh sb="12" eb="14">
      <t>サンテイ</t>
    </rPh>
    <rPh sb="14" eb="15">
      <t>シキ</t>
    </rPh>
    <rPh sb="15" eb="16">
      <t>チュウ</t>
    </rPh>
    <rPh sb="24" eb="25">
      <t>バイ</t>
    </rPh>
    <phoneticPr fontId="2"/>
  </si>
  <si>
    <t>３　保安業務機器の算定</t>
    <rPh sb="2" eb="4">
      <t>ホアン</t>
    </rPh>
    <rPh sb="4" eb="6">
      <t>ギョウム</t>
    </rPh>
    <rPh sb="6" eb="8">
      <t>キキ</t>
    </rPh>
    <rPh sb="9" eb="11">
      <t>サンテイ</t>
    </rPh>
    <phoneticPr fontId="2"/>
  </si>
  <si>
    <t>算　　定　　式</t>
    <rPh sb="0" eb="1">
      <t>ザン</t>
    </rPh>
    <rPh sb="3" eb="4">
      <t>サダム</t>
    </rPh>
    <rPh sb="6" eb="7">
      <t>シキ</t>
    </rPh>
    <phoneticPr fontId="2"/>
  </si>
  <si>
    <t>保　　安　　業　　務　　用　　機　　器</t>
    <rPh sb="0" eb="1">
      <t>ホ</t>
    </rPh>
    <rPh sb="3" eb="4">
      <t>アン</t>
    </rPh>
    <rPh sb="6" eb="7">
      <t>ギョウ</t>
    </rPh>
    <rPh sb="9" eb="10">
      <t>ツトム</t>
    </rPh>
    <rPh sb="12" eb="13">
      <t>ヨウ</t>
    </rPh>
    <rPh sb="15" eb="16">
      <t>キ</t>
    </rPh>
    <rPh sb="18" eb="19">
      <t>ウツワ</t>
    </rPh>
    <phoneticPr fontId="2"/>
  </si>
  <si>
    <t>機　　器　　区　　分</t>
    <rPh sb="0" eb="1">
      <t>キ</t>
    </rPh>
    <rPh sb="3" eb="4">
      <t>ウツワ</t>
    </rPh>
    <rPh sb="6" eb="7">
      <t>ク</t>
    </rPh>
    <rPh sb="9" eb="10">
      <t>ブン</t>
    </rPh>
    <phoneticPr fontId="2"/>
  </si>
  <si>
    <t>算　定　数</t>
    <rPh sb="0" eb="1">
      <t>ザン</t>
    </rPh>
    <rPh sb="2" eb="3">
      <t>サダム</t>
    </rPh>
    <rPh sb="4" eb="5">
      <t>スウ</t>
    </rPh>
    <phoneticPr fontId="2"/>
  </si>
  <si>
    <t>自記圧力計又はマノメータ</t>
    <rPh sb="0" eb="2">
      <t>ジキ</t>
    </rPh>
    <rPh sb="2" eb="5">
      <t>アツリョクケイ</t>
    </rPh>
    <rPh sb="5" eb="6">
      <t>マタ</t>
    </rPh>
    <phoneticPr fontId="2"/>
  </si>
  <si>
    <t>(Ａ)×</t>
    <phoneticPr fontId="2"/>
  </si>
  <si>
    <t>ボーリングバー</t>
    <phoneticPr fontId="2"/>
  </si>
  <si>
    <t xml:space="preserve"> －(B)－</t>
    <phoneticPr fontId="2"/>
  </si>
  <si>
    <t>充填作業者数</t>
    <rPh sb="0" eb="2">
      <t>ジュウテン</t>
    </rPh>
    <rPh sb="2" eb="3">
      <t>ツク</t>
    </rPh>
    <rPh sb="3" eb="6">
      <t>ギョウシャスウ</t>
    </rPh>
    <phoneticPr fontId="2"/>
  </si>
  <si>
    <t>100×(Ｄ)</t>
    <phoneticPr fontId="2"/>
  </si>
  <si>
    <t>３　定 期 供 給</t>
    <rPh sb="2" eb="3">
      <t>サダム</t>
    </rPh>
    <rPh sb="4" eb="5">
      <t>キ</t>
    </rPh>
    <rPh sb="6" eb="7">
      <t>トモ</t>
    </rPh>
    <rPh sb="8" eb="9">
      <t>キュウ</t>
    </rPh>
    <phoneticPr fontId="2"/>
  </si>
  <si>
    <t>×</t>
    <phoneticPr fontId="2"/>
  </si>
  <si>
    <t>－</t>
    <phoneticPr fontId="2"/>
  </si>
  <si>
    <t>充填作業者数</t>
    <phoneticPr fontId="2"/>
  </si>
  <si>
    <t>　　設 備 点 検</t>
    <rPh sb="2" eb="3">
      <t>セツ</t>
    </rPh>
    <rPh sb="4" eb="5">
      <t>ビ</t>
    </rPh>
    <rPh sb="6" eb="7">
      <t>テン</t>
    </rPh>
    <rPh sb="8" eb="9">
      <t>ケン</t>
    </rPh>
    <phoneticPr fontId="2"/>
  </si>
  <si>
    <t>30×(Ｅ)</t>
    <phoneticPr fontId="2"/>
  </si>
  <si>
    <t>ボーリングバー</t>
    <phoneticPr fontId="2"/>
  </si>
  <si>
    <t>４　定 期 消 費</t>
    <rPh sb="2" eb="3">
      <t>サダム</t>
    </rPh>
    <rPh sb="4" eb="5">
      <t>キ</t>
    </rPh>
    <rPh sb="6" eb="7">
      <t>ケ</t>
    </rPh>
    <rPh sb="8" eb="9">
      <t>ヒ</t>
    </rPh>
    <phoneticPr fontId="2"/>
  </si>
  <si>
    <t>　　設 備 調 査</t>
    <rPh sb="2" eb="3">
      <t>セツ</t>
    </rPh>
    <rPh sb="4" eb="5">
      <t>ビ</t>
    </rPh>
    <rPh sb="6" eb="7">
      <t>チョウ</t>
    </rPh>
    <rPh sb="8" eb="9">
      <t>ジャ</t>
    </rPh>
    <phoneticPr fontId="2"/>
  </si>
  <si>
    <t>25×(Ｅ)</t>
    <phoneticPr fontId="2"/>
  </si>
  <si>
    <t>５　緊急時対応</t>
    <rPh sb="2" eb="5">
      <t>キンキュウジ</t>
    </rPh>
    <rPh sb="5" eb="7">
      <t>タイオウ</t>
    </rPh>
    <phoneticPr fontId="2"/>
  </si>
  <si>
    <t>(Ａ)×</t>
    <phoneticPr fontId="2"/>
  </si>
  <si>
    <t>×</t>
    <phoneticPr fontId="2"/>
  </si>
  <si>
    <t>20×(Ｅ)</t>
    <phoneticPr fontId="2"/>
  </si>
  <si>
    <t>特　　例　　１</t>
    <rPh sb="0" eb="1">
      <t>トク</t>
    </rPh>
    <rPh sb="3" eb="4">
      <t>レイ</t>
    </rPh>
    <phoneticPr fontId="2"/>
  </si>
  <si>
    <t>(Ａ)×</t>
    <phoneticPr fontId="2"/>
  </si>
  <si>
    <t>×</t>
    <phoneticPr fontId="2"/>
  </si>
  <si>
    <t>25×(Ｅ)</t>
    <phoneticPr fontId="2"/>
  </si>
  <si>
    <t>機　器　区　分</t>
    <rPh sb="0" eb="1">
      <t>キ</t>
    </rPh>
    <rPh sb="2" eb="3">
      <t>ウツワ</t>
    </rPh>
    <rPh sb="4" eb="5">
      <t>ク</t>
    </rPh>
    <rPh sb="6" eb="7">
      <t>ブン</t>
    </rPh>
    <phoneticPr fontId="2"/>
  </si>
  <si>
    <t>算　　定　　数　　合　　計</t>
    <rPh sb="0" eb="1">
      <t>ザン</t>
    </rPh>
    <rPh sb="3" eb="4">
      <t>サダム</t>
    </rPh>
    <rPh sb="6" eb="7">
      <t>スウ</t>
    </rPh>
    <rPh sb="9" eb="10">
      <t>ゴウ</t>
    </rPh>
    <rPh sb="12" eb="13">
      <t>ケイ</t>
    </rPh>
    <phoneticPr fontId="2"/>
  </si>
  <si>
    <t>必　要　数</t>
    <rPh sb="0" eb="1">
      <t>ヒツ</t>
    </rPh>
    <rPh sb="2" eb="3">
      <t>ヨウ</t>
    </rPh>
    <rPh sb="4" eb="5">
      <t>カズ</t>
    </rPh>
    <phoneticPr fontId="2"/>
  </si>
  <si>
    <t>（2）</t>
    <phoneticPr fontId="2"/>
  </si>
  <si>
    <t>（5）</t>
    <phoneticPr fontId="2"/>
  </si>
  <si>
    <t>(特例１)</t>
    <rPh sb="1" eb="3">
      <t>トクレイ</t>
    </rPh>
    <phoneticPr fontId="2"/>
  </si>
  <si>
    <t>注１　｢特例1」については,定期供給設備点検及び定期消費設備調査を行う場合の特例である。</t>
    <rPh sb="0" eb="1">
      <t>チュウ</t>
    </rPh>
    <rPh sb="4" eb="6">
      <t>トクレイ</t>
    </rPh>
    <rPh sb="14" eb="16">
      <t>テイキ</t>
    </rPh>
    <rPh sb="16" eb="18">
      <t>キョウキュウ</t>
    </rPh>
    <rPh sb="18" eb="20">
      <t>セツビ</t>
    </rPh>
    <rPh sb="20" eb="22">
      <t>テンケン</t>
    </rPh>
    <rPh sb="22" eb="23">
      <t>オヨ</t>
    </rPh>
    <rPh sb="24" eb="26">
      <t>テイキ</t>
    </rPh>
    <rPh sb="26" eb="28">
      <t>ショウヒ</t>
    </rPh>
    <rPh sb="28" eb="30">
      <t>セツビ</t>
    </rPh>
    <rPh sb="30" eb="32">
      <t>チョウサ</t>
    </rPh>
    <rPh sb="33" eb="34">
      <t>オコナ</t>
    </rPh>
    <rPh sb="35" eb="37">
      <t>バアイ</t>
    </rPh>
    <rPh sb="38" eb="40">
      <t>トクレイ</t>
    </rPh>
    <phoneticPr fontId="2"/>
  </si>
  <si>
    <t>注２　算定数については,四捨五入により小数点以下第３位まで求めること。</t>
    <rPh sb="0" eb="1">
      <t>チュウ</t>
    </rPh>
    <rPh sb="3" eb="5">
      <t>サンテイ</t>
    </rPh>
    <rPh sb="5" eb="6">
      <t>スウ</t>
    </rPh>
    <rPh sb="12" eb="16">
      <t>シシャゴニュウ</t>
    </rPh>
    <rPh sb="19" eb="22">
      <t>ショウスウテン</t>
    </rPh>
    <rPh sb="22" eb="24">
      <t>イカ</t>
    </rPh>
    <rPh sb="24" eb="25">
      <t>ダイ</t>
    </rPh>
    <rPh sb="26" eb="27">
      <t>イ</t>
    </rPh>
    <rPh sb="29" eb="30">
      <t>モト</t>
    </rPh>
    <phoneticPr fontId="2"/>
  </si>
  <si>
    <t>注３　｢３定期供給設備点検｣及び｢４定期消費設備調査」に付いて,補助員を伴う場合は算定式</t>
    <rPh sb="0" eb="1">
      <t>チュウ</t>
    </rPh>
    <rPh sb="5" eb="7">
      <t>テイキ</t>
    </rPh>
    <rPh sb="7" eb="9">
      <t>キョウキュウ</t>
    </rPh>
    <rPh sb="9" eb="11">
      <t>セツビ</t>
    </rPh>
    <rPh sb="11" eb="13">
      <t>テンケン</t>
    </rPh>
    <rPh sb="14" eb="15">
      <t>オヨ</t>
    </rPh>
    <rPh sb="18" eb="20">
      <t>テイキ</t>
    </rPh>
    <rPh sb="20" eb="22">
      <t>ショウヒ</t>
    </rPh>
    <rPh sb="22" eb="24">
      <t>セツビ</t>
    </rPh>
    <rPh sb="24" eb="26">
      <t>チョウサ</t>
    </rPh>
    <rPh sb="28" eb="29">
      <t>ツ</t>
    </rPh>
    <rPh sb="32" eb="35">
      <t>ホジョイン</t>
    </rPh>
    <rPh sb="36" eb="37">
      <t>トモナ</t>
    </rPh>
    <rPh sb="38" eb="40">
      <t>バアイ</t>
    </rPh>
    <rPh sb="41" eb="43">
      <t>サンテイ</t>
    </rPh>
    <rPh sb="43" eb="44">
      <t>シキ</t>
    </rPh>
    <phoneticPr fontId="2"/>
  </si>
  <si>
    <t>　　　中｢３０｣及び「２５」を４／３倍することができる。</t>
    <rPh sb="3" eb="4">
      <t>チュウ</t>
    </rPh>
    <rPh sb="8" eb="9">
      <t>オヨ</t>
    </rPh>
    <rPh sb="18" eb="19">
      <t>バイ</t>
    </rPh>
    <phoneticPr fontId="2"/>
  </si>
  <si>
    <t>(Ａ)×</t>
    <phoneticPr fontId="2"/>
  </si>
  <si>
    <t xml:space="preserve"> －(B)－</t>
    <phoneticPr fontId="2"/>
  </si>
  <si>
    <t>(Ａ)×</t>
    <phoneticPr fontId="2"/>
  </si>
  <si>
    <t>×</t>
    <phoneticPr fontId="2"/>
  </si>
  <si>
    <t>－</t>
    <phoneticPr fontId="2"/>
  </si>
  <si>
    <t>充填作業者数</t>
    <phoneticPr fontId="2"/>
  </si>
  <si>
    <t>(Ａ)×</t>
    <phoneticPr fontId="2"/>
  </si>
  <si>
    <t>×</t>
    <phoneticPr fontId="2"/>
  </si>
  <si>
    <t>注１　｢特例1」については,定期供給設備点検及び定期消費設備調査を行う場合の特例である。.</t>
    <rPh sb="0" eb="1">
      <t>チュウ</t>
    </rPh>
    <rPh sb="4" eb="6">
      <t>トクレイ</t>
    </rPh>
    <rPh sb="14" eb="16">
      <t>テイキ</t>
    </rPh>
    <rPh sb="16" eb="18">
      <t>キョウキュウ</t>
    </rPh>
    <rPh sb="18" eb="20">
      <t>セツビ</t>
    </rPh>
    <rPh sb="20" eb="22">
      <t>テンケン</t>
    </rPh>
    <rPh sb="22" eb="23">
      <t>オヨ</t>
    </rPh>
    <rPh sb="24" eb="26">
      <t>テイキ</t>
    </rPh>
    <rPh sb="26" eb="28">
      <t>ショウヒ</t>
    </rPh>
    <rPh sb="28" eb="30">
      <t>セツビ</t>
    </rPh>
    <rPh sb="30" eb="32">
      <t>チョウサ</t>
    </rPh>
    <rPh sb="33" eb="34">
      <t>オコナ</t>
    </rPh>
    <rPh sb="35" eb="37">
      <t>バアイ</t>
    </rPh>
    <rPh sb="38" eb="40">
      <t>トクレイ</t>
    </rPh>
    <phoneticPr fontId="2"/>
  </si>
  <si>
    <t>注２　算定数については,四捨五入により小数点以下第３位まで求めること.。</t>
    <rPh sb="0" eb="1">
      <t>チュウ</t>
    </rPh>
    <rPh sb="3" eb="5">
      <t>サンテイ</t>
    </rPh>
    <rPh sb="5" eb="6">
      <t>スウ</t>
    </rPh>
    <rPh sb="12" eb="16">
      <t>シシャゴニュウ</t>
    </rPh>
    <rPh sb="19" eb="22">
      <t>ショウスウテン</t>
    </rPh>
    <rPh sb="22" eb="24">
      <t>イカ</t>
    </rPh>
    <rPh sb="24" eb="25">
      <t>ダイ</t>
    </rPh>
    <rPh sb="26" eb="27">
      <t>イ</t>
    </rPh>
    <rPh sb="29" eb="30">
      <t>モト</t>
    </rPh>
    <phoneticPr fontId="2"/>
  </si>
  <si>
    <t>　　　中｢３０｣及び「25」を４／３倍することが出来る。</t>
    <rPh sb="3" eb="4">
      <t>チュウ</t>
    </rPh>
    <rPh sb="8" eb="9">
      <t>オヨ</t>
    </rPh>
    <rPh sb="18" eb="19">
      <t>バイ</t>
    </rPh>
    <rPh sb="24" eb="26">
      <t>デキ</t>
    </rPh>
    <phoneticPr fontId="2"/>
  </si>
  <si>
    <t>（別表）</t>
    <rPh sb="1" eb="3">
      <t>ベッピョウ</t>
    </rPh>
    <phoneticPr fontId="2"/>
  </si>
  <si>
    <t>免　　状　　等　　の　　種　　類　　（注１，２）</t>
    <rPh sb="0" eb="1">
      <t>メン</t>
    </rPh>
    <rPh sb="3" eb="4">
      <t>ジョウ</t>
    </rPh>
    <rPh sb="6" eb="7">
      <t>トウ</t>
    </rPh>
    <rPh sb="12" eb="13">
      <t>タネ</t>
    </rPh>
    <rPh sb="15" eb="16">
      <t>タグイ</t>
    </rPh>
    <rPh sb="19" eb="20">
      <t>チュウ</t>
    </rPh>
    <phoneticPr fontId="2"/>
  </si>
  <si>
    <t>①</t>
    <phoneticPr fontId="2"/>
  </si>
  <si>
    <t>②</t>
    <phoneticPr fontId="2"/>
  </si>
  <si>
    <t>③</t>
    <phoneticPr fontId="2"/>
  </si>
  <si>
    <t>④</t>
    <phoneticPr fontId="2"/>
  </si>
  <si>
    <t>⑤</t>
    <phoneticPr fontId="2"/>
  </si>
  <si>
    <t>⑥</t>
    <phoneticPr fontId="2"/>
  </si>
  <si>
    <t>注１　「免状等の種類」欄中,①製造保安責任者,②液化石油ガス設備士,③販売主任者、④業務主任</t>
    <rPh sb="0" eb="1">
      <t>チュウ</t>
    </rPh>
    <rPh sb="4" eb="6">
      <t>メンジョウ</t>
    </rPh>
    <rPh sb="6" eb="7">
      <t>トウ</t>
    </rPh>
    <rPh sb="8" eb="10">
      <t>シュルイ</t>
    </rPh>
    <rPh sb="11" eb="12">
      <t>ラン</t>
    </rPh>
    <rPh sb="12" eb="13">
      <t>チュウ</t>
    </rPh>
    <rPh sb="15" eb="17">
      <t>セイゾウ</t>
    </rPh>
    <rPh sb="17" eb="19">
      <t>ホアン</t>
    </rPh>
    <rPh sb="19" eb="22">
      <t>セキニンシャ</t>
    </rPh>
    <rPh sb="24" eb="26">
      <t>エキカ</t>
    </rPh>
    <rPh sb="26" eb="28">
      <t>セキユ</t>
    </rPh>
    <rPh sb="30" eb="32">
      <t>セツビ</t>
    </rPh>
    <rPh sb="32" eb="33">
      <t>シ</t>
    </rPh>
    <rPh sb="35" eb="37">
      <t>ハンバイ</t>
    </rPh>
    <rPh sb="37" eb="40">
      <t>シュニンシャ</t>
    </rPh>
    <phoneticPr fontId="2"/>
  </si>
  <si>
    <t>　　　者代理者、⑤保安業務員,⑥調査員である。</t>
    <rPh sb="3" eb="4">
      <t>モノ</t>
    </rPh>
    <rPh sb="4" eb="6">
      <t>ダイリ</t>
    </rPh>
    <rPh sb="6" eb="7">
      <t>シャ</t>
    </rPh>
    <rPh sb="9" eb="11">
      <t>ホアン</t>
    </rPh>
    <rPh sb="11" eb="14">
      <t>ギョウムイン</t>
    </rPh>
    <rPh sb="16" eb="18">
      <t>チョウサ</t>
    </rPh>
    <rPh sb="18" eb="19">
      <t>イン</t>
    </rPh>
    <phoneticPr fontId="2"/>
  </si>
  <si>
    <t>　 ２　取得している免状等すべてについて,該当する欄に◎印（本申請に使用した資格）又は〇印</t>
    <rPh sb="4" eb="6">
      <t>シュトク</t>
    </rPh>
    <rPh sb="10" eb="12">
      <t>メンジョウ</t>
    </rPh>
    <rPh sb="12" eb="13">
      <t>トウ</t>
    </rPh>
    <rPh sb="21" eb="23">
      <t>ガイトウ</t>
    </rPh>
    <rPh sb="25" eb="26">
      <t>ラン</t>
    </rPh>
    <rPh sb="28" eb="29">
      <t>イン</t>
    </rPh>
    <rPh sb="30" eb="31">
      <t>ホン</t>
    </rPh>
    <rPh sb="31" eb="33">
      <t>シンセイ</t>
    </rPh>
    <rPh sb="34" eb="36">
      <t>シヨウ</t>
    </rPh>
    <rPh sb="38" eb="40">
      <t>シカク</t>
    </rPh>
    <rPh sb="41" eb="42">
      <t>マタ</t>
    </rPh>
    <rPh sb="44" eb="45">
      <t>シルシ</t>
    </rPh>
    <phoneticPr fontId="2"/>
  </si>
  <si>
    <t>　　　（それ以外の資格）をつけ,発行機関名，免状の交付番号,講習の修了証等を付記すること。</t>
    <rPh sb="6" eb="8">
      <t>イガイ</t>
    </rPh>
    <rPh sb="9" eb="11">
      <t>シカク</t>
    </rPh>
    <rPh sb="16" eb="18">
      <t>ハッコウ</t>
    </rPh>
    <rPh sb="18" eb="20">
      <t>キカン</t>
    </rPh>
    <rPh sb="20" eb="21">
      <t>メイ</t>
    </rPh>
    <rPh sb="22" eb="24">
      <t>メンジョウ</t>
    </rPh>
    <rPh sb="25" eb="27">
      <t>コウフ</t>
    </rPh>
    <rPh sb="27" eb="29">
      <t>バンゴウ</t>
    </rPh>
    <rPh sb="30" eb="32">
      <t>コウシュウ</t>
    </rPh>
    <rPh sb="33" eb="35">
      <t>シュウリョウ</t>
    </rPh>
    <rPh sb="35" eb="36">
      <t>ショウ</t>
    </rPh>
    <rPh sb="36" eb="37">
      <t>ナド</t>
    </rPh>
    <rPh sb="38" eb="40">
      <t>フキ</t>
    </rPh>
    <phoneticPr fontId="2"/>
  </si>
  <si>
    <t>別様式６</t>
    <rPh sb="0" eb="1">
      <t>ベツ</t>
    </rPh>
    <rPh sb="1" eb="3">
      <t>ヨウシキ</t>
    </rPh>
    <phoneticPr fontId="2"/>
  </si>
  <si>
    <t>申　請　者　及　び　事　業　所　案　内　図　</t>
    <rPh sb="0" eb="1">
      <t>サル</t>
    </rPh>
    <rPh sb="2" eb="3">
      <t>ショウ</t>
    </rPh>
    <rPh sb="4" eb="5">
      <t>モノ</t>
    </rPh>
    <rPh sb="6" eb="7">
      <t>オヨ</t>
    </rPh>
    <rPh sb="10" eb="11">
      <t>コト</t>
    </rPh>
    <rPh sb="12" eb="13">
      <t>ギョウ</t>
    </rPh>
    <rPh sb="14" eb="15">
      <t>トコロ</t>
    </rPh>
    <rPh sb="16" eb="17">
      <t>アン</t>
    </rPh>
    <rPh sb="18" eb="19">
      <t>ウチ</t>
    </rPh>
    <rPh sb="20" eb="21">
      <t>ズ</t>
    </rPh>
    <phoneticPr fontId="2"/>
  </si>
  <si>
    <t>申　請　者</t>
    <rPh sb="0" eb="1">
      <t>サル</t>
    </rPh>
    <rPh sb="2" eb="3">
      <t>ショウ</t>
    </rPh>
    <rPh sb="4" eb="5">
      <t>シャ</t>
    </rPh>
    <phoneticPr fontId="2"/>
  </si>
  <si>
    <t>事　業　所</t>
    <rPh sb="0" eb="1">
      <t>コト</t>
    </rPh>
    <rPh sb="2" eb="3">
      <t>ギョウ</t>
    </rPh>
    <rPh sb="4" eb="5">
      <t>ショ</t>
    </rPh>
    <phoneticPr fontId="2"/>
  </si>
  <si>
    <r>
      <t>氏名又は名称及び法人に　　　</t>
    </r>
    <r>
      <rPr>
        <b/>
        <i/>
        <sz val="12"/>
        <rFont val="ＭＳ Ｐ明朝"/>
        <family val="1"/>
        <charset val="128"/>
      </rPr>
      <t>　</t>
    </r>
    <rPh sb="0" eb="2">
      <t>シメイ</t>
    </rPh>
    <rPh sb="2" eb="3">
      <t>マタ</t>
    </rPh>
    <rPh sb="4" eb="6">
      <t>メイショウ</t>
    </rPh>
    <rPh sb="6" eb="7">
      <t>オヨ</t>
    </rPh>
    <rPh sb="8" eb="10">
      <t>ホウジン</t>
    </rPh>
    <phoneticPr fontId="2"/>
  </si>
  <si>
    <r>
      <t>あってはその代表者の氏名　　　　</t>
    </r>
    <r>
      <rPr>
        <b/>
        <i/>
        <sz val="12"/>
        <rFont val="ＭＳ Ｐゴシック"/>
        <family val="3"/>
        <charset val="128"/>
      </rPr>
      <t/>
    </r>
    <rPh sb="6" eb="9">
      <t>ダイヒョウシャ</t>
    </rPh>
    <rPh sb="10" eb="12">
      <t>シメイ</t>
    </rPh>
    <phoneticPr fontId="2"/>
  </si>
  <si>
    <t>住　　          　所</t>
    <rPh sb="0" eb="1">
      <t>ジュウ</t>
    </rPh>
    <rPh sb="14" eb="15">
      <t>トコロ</t>
    </rPh>
    <phoneticPr fontId="2"/>
  </si>
  <si>
    <t>認   定   番   号</t>
    <rPh sb="0" eb="1">
      <t>ニン</t>
    </rPh>
    <rPh sb="4" eb="5">
      <t>サダム</t>
    </rPh>
    <rPh sb="8" eb="9">
      <t>バン</t>
    </rPh>
    <rPh sb="12" eb="13">
      <t>ゴウ</t>
    </rPh>
    <phoneticPr fontId="2"/>
  </si>
  <si>
    <t>個</t>
    <rPh sb="0" eb="1">
      <t>コ</t>
    </rPh>
    <phoneticPr fontId="2"/>
  </si>
  <si>
    <t>式</t>
    <rPh sb="0" eb="1">
      <t>シキ</t>
    </rPh>
    <phoneticPr fontId="2"/>
  </si>
  <si>
    <t>充填作業者が居る場合は数式に入っていませんのでその数を引いてください。</t>
    <rPh sb="0" eb="2">
      <t>ジュウテン</t>
    </rPh>
    <rPh sb="2" eb="5">
      <t>サギョウシャ</t>
    </rPh>
    <rPh sb="6" eb="7">
      <t>イ</t>
    </rPh>
    <rPh sb="8" eb="10">
      <t>バアイ</t>
    </rPh>
    <rPh sb="11" eb="13">
      <t>スウシキ</t>
    </rPh>
    <rPh sb="14" eb="15">
      <t>ハイ</t>
    </rPh>
    <rPh sb="25" eb="26">
      <t>カズ</t>
    </rPh>
    <rPh sb="27" eb="28">
      <t>ヒ</t>
    </rPh>
    <phoneticPr fontId="2"/>
  </si>
  <si>
    <t>+</t>
    <phoneticPr fontId="2"/>
  </si>
  <si>
    <t>=</t>
    <phoneticPr fontId="2"/>
  </si>
  <si>
    <t>100×(Ｄ)</t>
    <phoneticPr fontId="2"/>
  </si>
  <si>
    <t>30×(Ｅ)</t>
    <phoneticPr fontId="2"/>
  </si>
  <si>
    <t>25×(Ｅ)</t>
    <phoneticPr fontId="2"/>
  </si>
  <si>
    <t>20×(Ｅ)</t>
    <phoneticPr fontId="2"/>
  </si>
  <si>
    <t>=</t>
    <phoneticPr fontId="2"/>
  </si>
  <si>
    <t>　　液化石油ガスの保安の確保及び取引の適正化に関する法律第32条第1項の更新の認定を</t>
    <rPh sb="2" eb="4">
      <t>エキカ</t>
    </rPh>
    <rPh sb="4" eb="6">
      <t>セキユ</t>
    </rPh>
    <rPh sb="9" eb="11">
      <t>ホアン</t>
    </rPh>
    <rPh sb="12" eb="14">
      <t>カクホ</t>
    </rPh>
    <rPh sb="14" eb="15">
      <t>オヨ</t>
    </rPh>
    <rPh sb="16" eb="18">
      <t>トリヒキ</t>
    </rPh>
    <rPh sb="19" eb="22">
      <t>テキセイカ</t>
    </rPh>
    <rPh sb="23" eb="24">
      <t>カン</t>
    </rPh>
    <rPh sb="26" eb="28">
      <t>ホウリツ</t>
    </rPh>
    <rPh sb="28" eb="29">
      <t>ダイ</t>
    </rPh>
    <rPh sb="31" eb="32">
      <t>ジョウ</t>
    </rPh>
    <rPh sb="32" eb="33">
      <t>ダイ</t>
    </rPh>
    <rPh sb="34" eb="35">
      <t>コウ</t>
    </rPh>
    <rPh sb="36" eb="38">
      <t>コウシン</t>
    </rPh>
    <phoneticPr fontId="2"/>
  </si>
  <si>
    <t>履歴</t>
    <rPh sb="0" eb="2">
      <t>リレキ</t>
    </rPh>
    <phoneticPr fontId="2"/>
  </si>
  <si>
    <t>１　役員構成</t>
    <rPh sb="2" eb="4">
      <t>ヤクイン</t>
    </rPh>
    <rPh sb="4" eb="6">
      <t>コウセイ</t>
    </rPh>
    <phoneticPr fontId="2"/>
  </si>
  <si>
    <t>２　株主の状況</t>
    <rPh sb="2" eb="4">
      <t>カブヌシ</t>
    </rPh>
    <rPh sb="5" eb="7">
      <t>ジョウキョウ</t>
    </rPh>
    <phoneticPr fontId="2"/>
  </si>
  <si>
    <t>氏名</t>
    <rPh sb="0" eb="2">
      <t>シメイ</t>
    </rPh>
    <phoneticPr fontId="2"/>
  </si>
  <si>
    <t>持株比率％</t>
    <rPh sb="0" eb="2">
      <t>モチカブ</t>
    </rPh>
    <rPh sb="2" eb="4">
      <t>ヒリツ</t>
    </rPh>
    <phoneticPr fontId="2"/>
  </si>
  <si>
    <t>主な業務</t>
    <rPh sb="0" eb="1">
      <t>オモ</t>
    </rPh>
    <rPh sb="2" eb="4">
      <t>ギョウム</t>
    </rPh>
    <phoneticPr fontId="2"/>
  </si>
  <si>
    <t>　※　３％以上保有する株主を記載してください。</t>
    <rPh sb="5" eb="7">
      <t>イジョウ</t>
    </rPh>
    <rPh sb="7" eb="9">
      <t>ホユウ</t>
    </rPh>
    <rPh sb="11" eb="13">
      <t>カブヌシ</t>
    </rPh>
    <rPh sb="14" eb="16">
      <t>キサイ</t>
    </rPh>
    <phoneticPr fontId="2"/>
  </si>
  <si>
    <t>保安業務機器一覧</t>
    <rPh sb="0" eb="2">
      <t>ホアン</t>
    </rPh>
    <rPh sb="2" eb="4">
      <t>ギョウム</t>
    </rPh>
    <rPh sb="4" eb="6">
      <t>キキ</t>
    </rPh>
    <rPh sb="6" eb="8">
      <t>イチラン</t>
    </rPh>
    <phoneticPr fontId="2"/>
  </si>
  <si>
    <t>数</t>
    <rPh sb="0" eb="1">
      <t>カズ</t>
    </rPh>
    <phoneticPr fontId="2"/>
  </si>
  <si>
    <t>メーカー名</t>
    <rPh sb="4" eb="5">
      <t>メイ</t>
    </rPh>
    <phoneticPr fontId="2"/>
  </si>
  <si>
    <t>型式・番号</t>
    <rPh sb="0" eb="2">
      <t>カタシキ</t>
    </rPh>
    <rPh sb="3" eb="5">
      <t>バンゴウ</t>
    </rPh>
    <phoneticPr fontId="2"/>
  </si>
  <si>
    <t>自記圧力計又はマノメーター</t>
    <rPh sb="0" eb="2">
      <t>ジキ</t>
    </rPh>
    <rPh sb="2" eb="5">
      <t>アツリョクケイ</t>
    </rPh>
    <rPh sb="5" eb="6">
      <t>マタ</t>
    </rPh>
    <phoneticPr fontId="2"/>
  </si>
  <si>
    <t>一酸化炭素測定器</t>
    <rPh sb="0" eb="3">
      <t>イッサンカ</t>
    </rPh>
    <rPh sb="3" eb="5">
      <t>タンソ</t>
    </rPh>
    <rPh sb="5" eb="8">
      <t>ソクテイキ</t>
    </rPh>
    <phoneticPr fontId="2"/>
  </si>
  <si>
    <t>緊急工具類</t>
    <rPh sb="0" eb="2">
      <t>キンキュウ</t>
    </rPh>
    <rPh sb="2" eb="5">
      <t>コウグルイ</t>
    </rPh>
    <phoneticPr fontId="2"/>
  </si>
  <si>
    <t>ボーリングバー</t>
    <phoneticPr fontId="2"/>
  </si>
  <si>
    <t>別添写真のとおり</t>
    <rPh sb="0" eb="2">
      <t>ベッテン</t>
    </rPh>
    <rPh sb="2" eb="4">
      <t>シャシン</t>
    </rPh>
    <phoneticPr fontId="2"/>
  </si>
  <si>
    <t>役員及び構成員（株主等）名簿</t>
    <rPh sb="0" eb="2">
      <t>ヤクイン</t>
    </rPh>
    <rPh sb="2" eb="3">
      <t>オヨ</t>
    </rPh>
    <rPh sb="4" eb="7">
      <t>コウセイイン</t>
    </rPh>
    <rPh sb="8" eb="10">
      <t>カブヌシ</t>
    </rPh>
    <rPh sb="10" eb="11">
      <t>ナド</t>
    </rPh>
    <rPh sb="12" eb="14">
      <t>メイボ</t>
    </rPh>
    <phoneticPr fontId="2"/>
  </si>
  <si>
    <r>
      <t>　　　</t>
    </r>
    <r>
      <rPr>
        <sz val="12"/>
        <rFont val="ＭＳ Ｐ明朝"/>
        <family val="1"/>
        <charset val="128"/>
      </rPr>
      <t>関する法律施行規則第３３条で規定する構成員）の構成が保安業務の公正な遂行</t>
    </r>
    <rPh sb="17" eb="19">
      <t>キテイ</t>
    </rPh>
    <rPh sb="26" eb="28">
      <t>コウセイ</t>
    </rPh>
    <rPh sb="29" eb="31">
      <t>ホアン</t>
    </rPh>
    <rPh sb="31" eb="33">
      <t>ギョウム</t>
    </rPh>
    <rPh sb="34" eb="36">
      <t>コウセイ</t>
    </rPh>
    <rPh sb="37" eb="39">
      <t>スイコウ</t>
    </rPh>
    <phoneticPr fontId="2"/>
  </si>
  <si>
    <t>　　　に支障を及ぼすおそれがないものであることを証明します。</t>
    <rPh sb="4" eb="6">
      <t>シショウ</t>
    </rPh>
    <rPh sb="7" eb="8">
      <t>オヨ</t>
    </rPh>
    <rPh sb="24" eb="26">
      <t>ショウメイ</t>
    </rPh>
    <phoneticPr fontId="2"/>
  </si>
  <si>
    <t>※全ての機器の写真を添付すること。</t>
    <rPh sb="1" eb="2">
      <t>スベ</t>
    </rPh>
    <rPh sb="4" eb="6">
      <t>キキ</t>
    </rPh>
    <rPh sb="7" eb="9">
      <t>シャシン</t>
    </rPh>
    <rPh sb="10" eb="12">
      <t>テンプ</t>
    </rPh>
    <phoneticPr fontId="2"/>
  </si>
  <si>
    <t>業務主任者</t>
    <rPh sb="0" eb="2">
      <t>ギョウム</t>
    </rPh>
    <rPh sb="2" eb="4">
      <t>シュニン</t>
    </rPh>
    <rPh sb="4" eb="5">
      <t>シャ</t>
    </rPh>
    <phoneticPr fontId="2"/>
  </si>
  <si>
    <t>等の選任、居住</t>
    <rPh sb="0" eb="1">
      <t>トウ</t>
    </rPh>
    <rPh sb="2" eb="4">
      <t>センニン</t>
    </rPh>
    <rPh sb="5" eb="7">
      <t>キョジュウ</t>
    </rPh>
    <phoneticPr fontId="2"/>
  </si>
  <si>
    <t>の状況</t>
    <rPh sb="1" eb="3">
      <t>ジョウキョウ</t>
    </rPh>
    <phoneticPr fontId="2"/>
  </si>
  <si>
    <t>（注３、注４）</t>
    <rPh sb="1" eb="2">
      <t>チュウ</t>
    </rPh>
    <rPh sb="4" eb="5">
      <t>チュウ</t>
    </rPh>
    <phoneticPr fontId="2"/>
  </si>
  <si>
    <t>　 ４　緊急時対応職員として事業所まで１０分圏内に居住している従業員には右欄に（近隣）と記載すること。</t>
    <rPh sb="4" eb="7">
      <t>キンキュウジ</t>
    </rPh>
    <rPh sb="7" eb="9">
      <t>タイオウ</t>
    </rPh>
    <rPh sb="9" eb="11">
      <t>ショクイン</t>
    </rPh>
    <rPh sb="14" eb="17">
      <t>ジギョウショ</t>
    </rPh>
    <rPh sb="21" eb="22">
      <t>フン</t>
    </rPh>
    <rPh sb="22" eb="24">
      <t>ケンナイ</t>
    </rPh>
    <rPh sb="25" eb="27">
      <t>キョジュウ</t>
    </rPh>
    <rPh sb="31" eb="34">
      <t>ジュウギョウイン</t>
    </rPh>
    <rPh sb="36" eb="38">
      <t>ウラン</t>
    </rPh>
    <rPh sb="40" eb="42">
      <t>キンリン</t>
    </rPh>
    <rPh sb="44" eb="46">
      <t>キサイ</t>
    </rPh>
    <phoneticPr fontId="2"/>
  </si>
  <si>
    <t>　 ３　液化石油ガスの販売事業者登録がされている申請者については，右欄に選任状況を記入すること。</t>
    <rPh sb="4" eb="6">
      <t>エキカ</t>
    </rPh>
    <rPh sb="6" eb="8">
      <t>セキユ</t>
    </rPh>
    <rPh sb="11" eb="13">
      <t>ハンバイ</t>
    </rPh>
    <rPh sb="13" eb="16">
      <t>ジギョウシャ</t>
    </rPh>
    <rPh sb="16" eb="18">
      <t>トウロク</t>
    </rPh>
    <rPh sb="24" eb="27">
      <t>シンセイシャ</t>
    </rPh>
    <rPh sb="33" eb="35">
      <t>ウラン</t>
    </rPh>
    <rPh sb="36" eb="38">
      <t>センニン</t>
    </rPh>
    <rPh sb="38" eb="40">
      <t>ジョウキョウ</t>
    </rPh>
    <rPh sb="41" eb="43">
      <t>キニュウ</t>
    </rPh>
    <phoneticPr fontId="2"/>
  </si>
  <si>
    <t>一般消費者等の数</t>
    <rPh sb="0" eb="2">
      <t>イッパン</t>
    </rPh>
    <rPh sb="2" eb="5">
      <t>ショウヒシャ</t>
    </rPh>
    <rPh sb="5" eb="6">
      <t>トウ</t>
    </rPh>
    <rPh sb="7" eb="8">
      <t>カズ</t>
    </rPh>
    <phoneticPr fontId="2"/>
  </si>
  <si>
    <t>　 近隣者住所①</t>
    <rPh sb="2" eb="5">
      <t>キンリンシャ</t>
    </rPh>
    <rPh sb="5" eb="7">
      <t>ジュウショ</t>
    </rPh>
    <phoneticPr fontId="2"/>
  </si>
  <si>
    <t>　 近隣者住所②</t>
    <rPh sb="2" eb="5">
      <t>キンリンシャ</t>
    </rPh>
    <rPh sb="5" eb="7">
      <t>ジュウショ</t>
    </rPh>
    <phoneticPr fontId="2"/>
  </si>
  <si>
    <t>群馬県庁株式会社</t>
    <rPh sb="0" eb="2">
      <t>グンマ</t>
    </rPh>
    <rPh sb="2" eb="4">
      <t>ケンチョウ</t>
    </rPh>
    <rPh sb="4" eb="6">
      <t>カブシキ</t>
    </rPh>
    <rPh sb="6" eb="8">
      <t>カイシャ</t>
    </rPh>
    <phoneticPr fontId="2"/>
  </si>
  <si>
    <t>群馬県前橋市大手町１－１－１</t>
    <rPh sb="0" eb="3">
      <t>グンマケン</t>
    </rPh>
    <rPh sb="3" eb="6">
      <t>マエバシシ</t>
    </rPh>
    <rPh sb="6" eb="9">
      <t>オオテマチ</t>
    </rPh>
    <phoneticPr fontId="2"/>
  </si>
  <si>
    <t>（電話番号　027-226-2246）</t>
    <rPh sb="1" eb="3">
      <t>デンワ</t>
    </rPh>
    <rPh sb="3" eb="5">
      <t>バンゴウ</t>
    </rPh>
    <phoneticPr fontId="2"/>
  </si>
  <si>
    <t>10Ａ○○○○ＲＡ</t>
  </si>
  <si>
    <t>別紙のとおり</t>
    <phoneticPr fontId="2"/>
  </si>
  <si>
    <t>容器交換時等供給設備点検・定期供給設備点検･定期消費設備調査･</t>
    <phoneticPr fontId="2"/>
  </si>
  <si>
    <t>周知･緊急時対応</t>
    <phoneticPr fontId="2"/>
  </si>
  <si>
    <t>1　この用紙の大きさは日本産業規格Ａ4とする。</t>
    <rPh sb="4" eb="6">
      <t>ヨウシ</t>
    </rPh>
    <rPh sb="7" eb="8">
      <t>オオ</t>
    </rPh>
    <rPh sb="11" eb="13">
      <t>ニホン</t>
    </rPh>
    <rPh sb="13" eb="15">
      <t>サンギョウ</t>
    </rPh>
    <rPh sb="15" eb="17">
      <t>キカク</t>
    </rPh>
    <phoneticPr fontId="2"/>
  </si>
  <si>
    <t>消防保安課</t>
    <rPh sb="0" eb="2">
      <t>ショウボウ</t>
    </rPh>
    <rPh sb="2" eb="5">
      <t>ホアンカ</t>
    </rPh>
    <phoneticPr fontId="2"/>
  </si>
  <si>
    <t>保安太郎</t>
    <rPh sb="0" eb="2">
      <t>ホアン</t>
    </rPh>
    <rPh sb="2" eb="4">
      <t>タロウ</t>
    </rPh>
    <phoneticPr fontId="2"/>
  </si>
  <si>
    <t>群馬県庁</t>
    <rPh sb="0" eb="2">
      <t>グンマ</t>
    </rPh>
    <rPh sb="2" eb="4">
      <t>ケンチョウ</t>
    </rPh>
    <phoneticPr fontId="2"/>
  </si>
  <si>
    <t>群馬県前橋市大手町</t>
    <rPh sb="0" eb="3">
      <t>グンマケン</t>
    </rPh>
    <rPh sb="3" eb="6">
      <t>マエバシシ</t>
    </rPh>
    <rPh sb="6" eb="9">
      <t>オオテマチ</t>
    </rPh>
    <phoneticPr fontId="2"/>
  </si>
  <si>
    <t>株式会社　本社</t>
    <rPh sb="5" eb="7">
      <t>ホンシャ</t>
    </rPh>
    <phoneticPr fontId="2"/>
  </si>
  <si>
    <t>１丁目１番地１号</t>
    <rPh sb="1" eb="2">
      <t>チョウ</t>
    </rPh>
    <rPh sb="2" eb="3">
      <t>メ</t>
    </rPh>
    <rPh sb="4" eb="6">
      <t>バンチ</t>
    </rPh>
    <rPh sb="7" eb="8">
      <t>ゴウ</t>
    </rPh>
    <phoneticPr fontId="2"/>
  </si>
  <si>
    <t>027-226-2246</t>
    <phoneticPr fontId="2"/>
  </si>
  <si>
    <t>群馬県高崎市台町</t>
    <rPh sb="0" eb="3">
      <t>グンマケン</t>
    </rPh>
    <rPh sb="3" eb="6">
      <t>タカサキシ</t>
    </rPh>
    <rPh sb="6" eb="8">
      <t>ダイマチ</t>
    </rPh>
    <phoneticPr fontId="2"/>
  </si>
  <si>
    <t>株式会社高崎支店</t>
    <rPh sb="0" eb="4">
      <t>カブシキガイシャ</t>
    </rPh>
    <rPh sb="4" eb="6">
      <t>タカサキ</t>
    </rPh>
    <rPh sb="6" eb="8">
      <t>シテン</t>
    </rPh>
    <phoneticPr fontId="2"/>
  </si>
  <si>
    <t>○丁目○番地○○号</t>
    <rPh sb="1" eb="3">
      <t>チョウメ</t>
    </rPh>
    <rPh sb="4" eb="6">
      <t>バンチ</t>
    </rPh>
    <rPh sb="8" eb="9">
      <t>ゴウ</t>
    </rPh>
    <phoneticPr fontId="2"/>
  </si>
  <si>
    <t>027-000-0000</t>
    <phoneticPr fontId="2"/>
  </si>
  <si>
    <t>　　　供給開始時点検・調査</t>
    <rPh sb="3" eb="5">
      <t>キョウキュウ</t>
    </rPh>
    <rPh sb="5" eb="7">
      <t>カイシ</t>
    </rPh>
    <rPh sb="7" eb="8">
      <t>ジ</t>
    </rPh>
    <rPh sb="8" eb="10">
      <t>テンケン</t>
    </rPh>
    <rPh sb="11" eb="13">
      <t>チョウサ</t>
    </rPh>
    <phoneticPr fontId="2"/>
  </si>
  <si>
    <t>〇 　容器交換時等供給設備点検</t>
    <rPh sb="3" eb="5">
      <t>ヨウキ</t>
    </rPh>
    <rPh sb="5" eb="7">
      <t>コウカン</t>
    </rPh>
    <rPh sb="7" eb="8">
      <t>トキ</t>
    </rPh>
    <rPh sb="8" eb="9">
      <t>トウ</t>
    </rPh>
    <rPh sb="9" eb="11">
      <t>キョウキュウ</t>
    </rPh>
    <rPh sb="11" eb="13">
      <t>セツビ</t>
    </rPh>
    <rPh sb="13" eb="15">
      <t>テンケン</t>
    </rPh>
    <phoneticPr fontId="2"/>
  </si>
  <si>
    <t>３，０００戸</t>
    <rPh sb="5" eb="6">
      <t>コ</t>
    </rPh>
    <phoneticPr fontId="2"/>
  </si>
  <si>
    <t>株式会社　本社</t>
    <rPh sb="0" eb="4">
      <t>カブシキガイシャ</t>
    </rPh>
    <rPh sb="5" eb="7">
      <t>ホンシャ</t>
    </rPh>
    <phoneticPr fontId="2"/>
  </si>
  <si>
    <t>〇　 定期供給設備点検</t>
    <rPh sb="3" eb="5">
      <t>テイキ</t>
    </rPh>
    <rPh sb="5" eb="7">
      <t>キョウキュウ</t>
    </rPh>
    <rPh sb="7" eb="9">
      <t>セツビ</t>
    </rPh>
    <rPh sb="9" eb="11">
      <t>テンケン</t>
    </rPh>
    <phoneticPr fontId="2"/>
  </si>
  <si>
    <t>３，０００戸</t>
    <rPh sb="1" eb="6">
      <t>000コ</t>
    </rPh>
    <phoneticPr fontId="2"/>
  </si>
  <si>
    <t>〇 　定期消費設備調査</t>
    <rPh sb="3" eb="5">
      <t>テイキ</t>
    </rPh>
    <rPh sb="5" eb="7">
      <t>ショウヒ</t>
    </rPh>
    <rPh sb="7" eb="9">
      <t>セツビ</t>
    </rPh>
    <rPh sb="9" eb="11">
      <t>チョウサ</t>
    </rPh>
    <phoneticPr fontId="2"/>
  </si>
  <si>
    <t>〇　周　　　知</t>
    <rPh sb="2" eb="3">
      <t>シュウ</t>
    </rPh>
    <rPh sb="6" eb="7">
      <t>チ</t>
    </rPh>
    <phoneticPr fontId="2"/>
  </si>
  <si>
    <t>〇 　緊急時対応</t>
    <rPh sb="3" eb="6">
      <t>キンキュウジ</t>
    </rPh>
    <rPh sb="6" eb="8">
      <t>タイオウ</t>
    </rPh>
    <phoneticPr fontId="2"/>
  </si>
  <si>
    <t>　　　緊急時連絡</t>
    <rPh sb="3" eb="6">
      <t>キンキュウジ</t>
    </rPh>
    <rPh sb="6" eb="8">
      <t>レンラク</t>
    </rPh>
    <phoneticPr fontId="2"/>
  </si>
  <si>
    <t>２，０００戸</t>
    <rPh sb="5" eb="6">
      <t>コ</t>
    </rPh>
    <phoneticPr fontId="2"/>
  </si>
  <si>
    <t>株式会社　高崎支店</t>
    <rPh sb="0" eb="4">
      <t>カブシキガイシャ</t>
    </rPh>
    <rPh sb="5" eb="7">
      <t>タカサキ</t>
    </rPh>
    <rPh sb="7" eb="9">
      <t>シテン</t>
    </rPh>
    <phoneticPr fontId="2"/>
  </si>
  <si>
    <t>〇　　周　　　知</t>
    <rPh sb="3" eb="4">
      <t>シュウ</t>
    </rPh>
    <rPh sb="7" eb="8">
      <t>チ</t>
    </rPh>
    <phoneticPr fontId="2"/>
  </si>
  <si>
    <t>　  　容器交換時等供給設備点検</t>
    <rPh sb="4" eb="6">
      <t>ヨウキ</t>
    </rPh>
    <rPh sb="6" eb="8">
      <t>コウカン</t>
    </rPh>
    <rPh sb="8" eb="9">
      <t>トキ</t>
    </rPh>
    <rPh sb="9" eb="10">
      <t>トウ</t>
    </rPh>
    <rPh sb="10" eb="12">
      <t>キョウキュウ</t>
    </rPh>
    <rPh sb="12" eb="14">
      <t>セツビ</t>
    </rPh>
    <rPh sb="14" eb="16">
      <t>テンケン</t>
    </rPh>
    <phoneticPr fontId="2"/>
  </si>
  <si>
    <t xml:space="preserve">   　 定期供給設備点検</t>
    <rPh sb="5" eb="7">
      <t>テイキ</t>
    </rPh>
    <rPh sb="7" eb="9">
      <t>キョウキュウ</t>
    </rPh>
    <rPh sb="9" eb="11">
      <t>セツビ</t>
    </rPh>
    <rPh sb="11" eb="13">
      <t>テンケン</t>
    </rPh>
    <phoneticPr fontId="2"/>
  </si>
  <si>
    <t xml:space="preserve">    　定期消費設備調査</t>
    <rPh sb="5" eb="7">
      <t>テイキ</t>
    </rPh>
    <rPh sb="7" eb="9">
      <t>ショウヒ</t>
    </rPh>
    <rPh sb="9" eb="11">
      <t>セツビ</t>
    </rPh>
    <rPh sb="11" eb="13">
      <t>チョウサ</t>
    </rPh>
    <phoneticPr fontId="2"/>
  </si>
  <si>
    <t xml:space="preserve">   　　周　　　知</t>
    <rPh sb="5" eb="6">
      <t>シュウ</t>
    </rPh>
    <rPh sb="9" eb="10">
      <t>チ</t>
    </rPh>
    <phoneticPr fontId="2"/>
  </si>
  <si>
    <t xml:space="preserve">    　緊急時対応</t>
    <rPh sb="5" eb="8">
      <t>キンキュウジ</t>
    </rPh>
    <rPh sb="8" eb="10">
      <t>タイオウ</t>
    </rPh>
    <phoneticPr fontId="2"/>
  </si>
  <si>
    <t xml:space="preserve">    　容器交換時等供給設備点検</t>
    <rPh sb="5" eb="7">
      <t>ヨウキ</t>
    </rPh>
    <rPh sb="7" eb="9">
      <t>コウカン</t>
    </rPh>
    <rPh sb="9" eb="10">
      <t>トキ</t>
    </rPh>
    <rPh sb="10" eb="11">
      <t>トウ</t>
    </rPh>
    <rPh sb="11" eb="13">
      <t>キョウキュウ</t>
    </rPh>
    <rPh sb="13" eb="15">
      <t>セツビ</t>
    </rPh>
    <rPh sb="15" eb="17">
      <t>テンケン</t>
    </rPh>
    <phoneticPr fontId="2"/>
  </si>
  <si>
    <t xml:space="preserve">  　　周　　　知</t>
    <rPh sb="4" eb="5">
      <t>シュウ</t>
    </rPh>
    <rPh sb="8" eb="9">
      <t>チ</t>
    </rPh>
    <phoneticPr fontId="2"/>
  </si>
  <si>
    <t>群馬県庁株式会社　本社</t>
    <rPh sb="0" eb="2">
      <t>グンマ</t>
    </rPh>
    <rPh sb="2" eb="4">
      <t>ケンチョウ</t>
    </rPh>
    <rPh sb="4" eb="8">
      <t>カブシキガイシャ</t>
    </rPh>
    <rPh sb="9" eb="11">
      <t>ホンシャ</t>
    </rPh>
    <phoneticPr fontId="2"/>
  </si>
  <si>
    <r>
      <t>製造保安責任者　　　　　</t>
    </r>
    <r>
      <rPr>
        <b/>
        <i/>
        <sz val="11"/>
        <rFont val="ＭＳ Ｐ明朝"/>
        <family val="1"/>
        <charset val="128"/>
      </rPr>
      <t>0　</t>
    </r>
    <r>
      <rPr>
        <sz val="11"/>
        <rFont val="ＭＳ Ｐ明朝"/>
        <family val="1"/>
        <charset val="128"/>
      </rPr>
      <t>　　　　　人　　その他　　　</t>
    </r>
    <r>
      <rPr>
        <b/>
        <i/>
        <sz val="11"/>
        <rFont val="ＭＳ Ｐ明朝"/>
        <family val="1"/>
        <charset val="128"/>
      </rPr>
      <t>0</t>
    </r>
    <r>
      <rPr>
        <sz val="11"/>
        <rFont val="ＭＳ Ｐ明朝"/>
        <family val="1"/>
        <charset val="128"/>
      </rPr>
      <t>　　　　　人</t>
    </r>
    <rPh sb="0" eb="2">
      <t>セイゾウ</t>
    </rPh>
    <rPh sb="2" eb="4">
      <t>ホアン</t>
    </rPh>
    <rPh sb="4" eb="7">
      <t>セキニンシャ</t>
    </rPh>
    <rPh sb="19" eb="20">
      <t>ニン</t>
    </rPh>
    <rPh sb="24" eb="25">
      <t>タ</t>
    </rPh>
    <rPh sb="34" eb="35">
      <t>ニン</t>
    </rPh>
    <phoneticPr fontId="2"/>
  </si>
  <si>
    <t>（備考）　１　この用紙の大きさは，日本産業規格Ａ４とすること。</t>
    <rPh sb="1" eb="3">
      <t>ビコウ</t>
    </rPh>
    <rPh sb="9" eb="11">
      <t>ヨウシ</t>
    </rPh>
    <rPh sb="12" eb="13">
      <t>オオ</t>
    </rPh>
    <rPh sb="17" eb="19">
      <t>ニホン</t>
    </rPh>
    <rPh sb="19" eb="21">
      <t>サンギョウ</t>
    </rPh>
    <rPh sb="21" eb="23">
      <t>キカク</t>
    </rPh>
    <phoneticPr fontId="2"/>
  </si>
  <si>
    <t>群馬県庁株式会社　高崎支店</t>
    <rPh sb="0" eb="2">
      <t>グンマ</t>
    </rPh>
    <rPh sb="2" eb="4">
      <t>ケンチョウ</t>
    </rPh>
    <rPh sb="4" eb="8">
      <t>カブシキガイシャ</t>
    </rPh>
    <rPh sb="9" eb="11">
      <t>タカサキ</t>
    </rPh>
    <rPh sb="11" eb="13">
      <t>シテン</t>
    </rPh>
    <phoneticPr fontId="2"/>
  </si>
  <si>
    <t>群馬県高崎市台町○丁目○番地○号</t>
    <rPh sb="0" eb="3">
      <t>グンマケン</t>
    </rPh>
    <rPh sb="3" eb="6">
      <t>タカサキシ</t>
    </rPh>
    <rPh sb="6" eb="8">
      <t>ダイマチ</t>
    </rPh>
    <rPh sb="9" eb="11">
      <t>チョウメ</t>
    </rPh>
    <rPh sb="12" eb="13">
      <t>バン</t>
    </rPh>
    <rPh sb="13" eb="14">
      <t>チ</t>
    </rPh>
    <rPh sb="15" eb="16">
      <t>ゴウ</t>
    </rPh>
    <phoneticPr fontId="2"/>
  </si>
  <si>
    <r>
      <t>製造保安責任者　　　</t>
    </r>
    <r>
      <rPr>
        <b/>
        <i/>
        <sz val="11"/>
        <rFont val="ＭＳ Ｐ明朝"/>
        <family val="1"/>
        <charset val="128"/>
      </rPr>
      <t>　0</t>
    </r>
    <r>
      <rPr>
        <sz val="11"/>
        <rFont val="ＭＳ Ｐ明朝"/>
        <family val="1"/>
        <charset val="128"/>
      </rPr>
      <t>　　　　　　　人　　その他　　　</t>
    </r>
    <r>
      <rPr>
        <b/>
        <i/>
        <sz val="11"/>
        <rFont val="ＭＳ Ｐ明朝"/>
        <family val="1"/>
        <charset val="128"/>
      </rPr>
      <t>0</t>
    </r>
    <r>
      <rPr>
        <sz val="11"/>
        <rFont val="ＭＳ Ｐ明朝"/>
        <family val="1"/>
        <charset val="128"/>
      </rPr>
      <t>　　　　　人</t>
    </r>
    <rPh sb="0" eb="2">
      <t>セイゾウ</t>
    </rPh>
    <rPh sb="2" eb="4">
      <t>ホアン</t>
    </rPh>
    <rPh sb="4" eb="7">
      <t>セキニンシャ</t>
    </rPh>
    <rPh sb="19" eb="20">
      <t>ニン</t>
    </rPh>
    <rPh sb="24" eb="25">
      <t>タ</t>
    </rPh>
    <rPh sb="34" eb="35">
      <t>ニン</t>
    </rPh>
    <phoneticPr fontId="2"/>
  </si>
  <si>
    <t>令　和５年１０月１日</t>
    <rPh sb="0" eb="1">
      <t>レイ</t>
    </rPh>
    <rPh sb="2" eb="3">
      <t>ワ</t>
    </rPh>
    <rPh sb="4" eb="5">
      <t>ネン</t>
    </rPh>
    <rPh sb="7" eb="8">
      <t>ガツ</t>
    </rPh>
    <rPh sb="9" eb="10">
      <t>ニチ</t>
    </rPh>
    <phoneticPr fontId="2"/>
  </si>
  <si>
    <t>群馬県庁（株）</t>
    <rPh sb="0" eb="2">
      <t>グンマ</t>
    </rPh>
    <rPh sb="2" eb="4">
      <t>ケンチョウ</t>
    </rPh>
    <rPh sb="4" eb="7">
      <t>カブ</t>
    </rPh>
    <phoneticPr fontId="2"/>
  </si>
  <si>
    <t>群馬県庁株式会社</t>
    <rPh sb="0" eb="2">
      <t>グンマ</t>
    </rPh>
    <rPh sb="2" eb="4">
      <t>ケンチョウ</t>
    </rPh>
    <rPh sb="4" eb="8">
      <t>カブシキガイシャ</t>
    </rPh>
    <phoneticPr fontId="2"/>
  </si>
  <si>
    <t>代表取締役</t>
    <rPh sb="0" eb="2">
      <t>ダイヒョウ</t>
    </rPh>
    <rPh sb="2" eb="5">
      <t>トリシマリヤク</t>
    </rPh>
    <phoneticPr fontId="2"/>
  </si>
  <si>
    <t>上州一郎</t>
    <rPh sb="0" eb="2">
      <t>ジョウシュウ</t>
    </rPh>
    <rPh sb="2" eb="4">
      <t>イチロウ</t>
    </rPh>
    <phoneticPr fontId="2"/>
  </si>
  <si>
    <t>群馬県前橋市大手町○丁目○番地○号</t>
    <rPh sb="0" eb="3">
      <t>グンマケン</t>
    </rPh>
    <rPh sb="3" eb="6">
      <t>マエバシシ</t>
    </rPh>
    <rPh sb="6" eb="9">
      <t>オオテマチ</t>
    </rPh>
    <rPh sb="10" eb="12">
      <t>チョウメ</t>
    </rPh>
    <rPh sb="13" eb="15">
      <t>バンチ</t>
    </rPh>
    <rPh sb="16" eb="17">
      <t>ゴウ</t>
    </rPh>
    <phoneticPr fontId="2"/>
  </si>
  <si>
    <t>専務取締役</t>
    <rPh sb="0" eb="2">
      <t>センム</t>
    </rPh>
    <rPh sb="2" eb="5">
      <t>トリシマリヤク</t>
    </rPh>
    <phoneticPr fontId="2"/>
  </si>
  <si>
    <t>群馬太郎</t>
    <rPh sb="0" eb="2">
      <t>グンマ</t>
    </rPh>
    <rPh sb="2" eb="4">
      <t>タロウ</t>
    </rPh>
    <phoneticPr fontId="2"/>
  </si>
  <si>
    <t>取締役</t>
    <rPh sb="0" eb="3">
      <t>トリシマリヤク</t>
    </rPh>
    <phoneticPr fontId="2"/>
  </si>
  <si>
    <t>利根川一子</t>
    <rPh sb="0" eb="3">
      <t>トネガワ</t>
    </rPh>
    <rPh sb="3" eb="5">
      <t>イチコ</t>
    </rPh>
    <phoneticPr fontId="2"/>
  </si>
  <si>
    <t>液化石油ガスの販売業務及び保安業務</t>
    <rPh sb="0" eb="2">
      <t>エキカ</t>
    </rPh>
    <rPh sb="2" eb="4">
      <t>セキユ</t>
    </rPh>
    <rPh sb="7" eb="9">
      <t>ハンバイ</t>
    </rPh>
    <rPh sb="9" eb="11">
      <t>ギョウム</t>
    </rPh>
    <rPh sb="11" eb="12">
      <t>オヨ</t>
    </rPh>
    <rPh sb="13" eb="15">
      <t>ホアン</t>
    </rPh>
    <rPh sb="15" eb="17">
      <t>ギョウム</t>
    </rPh>
    <phoneticPr fontId="2"/>
  </si>
  <si>
    <t>利根川一子</t>
    <rPh sb="0" eb="3">
      <t>トネガワ</t>
    </rPh>
    <rPh sb="3" eb="5">
      <t>カズコ</t>
    </rPh>
    <phoneticPr fontId="2"/>
  </si>
  <si>
    <t>液化石油ガス設備工事の業務</t>
    <rPh sb="0" eb="2">
      <t>エキカ</t>
    </rPh>
    <rPh sb="2" eb="4">
      <t>セキユ</t>
    </rPh>
    <rPh sb="6" eb="8">
      <t>セツビ</t>
    </rPh>
    <rPh sb="8" eb="10">
      <t>コウジ</t>
    </rPh>
    <rPh sb="11" eb="13">
      <t>ギョウム</t>
    </rPh>
    <phoneticPr fontId="2"/>
  </si>
  <si>
    <t>ＬＰガス販売</t>
    <rPh sb="4" eb="6">
      <t>ハンバイ</t>
    </rPh>
    <phoneticPr fontId="2"/>
  </si>
  <si>
    <t>ＬＰガス器具販売</t>
    <rPh sb="4" eb="6">
      <t>キグ</t>
    </rPh>
    <rPh sb="6" eb="8">
      <t>ハンバイ</t>
    </rPh>
    <phoneticPr fontId="2"/>
  </si>
  <si>
    <t>群馬県庁株式会社</t>
    <rPh sb="0" eb="2">
      <t>グンマ</t>
    </rPh>
    <rPh sb="2" eb="4">
      <t>ケンチョウ</t>
    </rPh>
    <rPh sb="4" eb="6">
      <t>カブシキ</t>
    </rPh>
    <rPh sb="6" eb="8">
      <t>ガイシャ</t>
    </rPh>
    <phoneticPr fontId="2"/>
  </si>
  <si>
    <r>
      <t>代表取締役　上州　一郎　　</t>
    </r>
    <r>
      <rPr>
        <b/>
        <i/>
        <u/>
        <sz val="9"/>
        <rFont val="ＭＳ Ｐゴシック"/>
        <family val="3"/>
        <charset val="128"/>
      </rPr>
      <t>代表者印</t>
    </r>
    <rPh sb="0" eb="2">
      <t>ダイヒョウ</t>
    </rPh>
    <rPh sb="2" eb="5">
      <t>トリシマリヤク</t>
    </rPh>
    <rPh sb="6" eb="8">
      <t>ジョウシュウ</t>
    </rPh>
    <rPh sb="9" eb="11">
      <t>イチロウ</t>
    </rPh>
    <rPh sb="13" eb="16">
      <t>ダイヒョウシャ</t>
    </rPh>
    <rPh sb="16" eb="17">
      <t>イン</t>
    </rPh>
    <phoneticPr fontId="2"/>
  </si>
  <si>
    <t>上州　一郎　代表者印</t>
    <rPh sb="0" eb="2">
      <t>ジョウシュウ</t>
    </rPh>
    <rPh sb="3" eb="5">
      <t>イチロウ</t>
    </rPh>
    <rPh sb="6" eb="9">
      <t>ダイヒョウシャ</t>
    </rPh>
    <rPh sb="9" eb="10">
      <t>イン</t>
    </rPh>
    <phoneticPr fontId="2"/>
  </si>
  <si>
    <t>群馬県庁株式会社　本社</t>
    <phoneticPr fontId="2"/>
  </si>
  <si>
    <t>群馬県庁株式会社高崎支店</t>
    <phoneticPr fontId="2"/>
  </si>
  <si>
    <t>充填作業者が居る場合は数式に入っていませんのでその数を引いてください。</t>
    <phoneticPr fontId="2"/>
  </si>
  <si>
    <t>○</t>
    <phoneticPr fontId="2"/>
  </si>
  <si>
    <t>◎</t>
    <phoneticPr fontId="2"/>
  </si>
  <si>
    <t>業務主任者</t>
    <rPh sb="0" eb="2">
      <t>ギョウム</t>
    </rPh>
    <rPh sb="2" eb="5">
      <t>シュニンシャ</t>
    </rPh>
    <phoneticPr fontId="2"/>
  </si>
  <si>
    <t>群馬県</t>
    <rPh sb="0" eb="3">
      <t>グンマケン</t>
    </rPh>
    <phoneticPr fontId="2"/>
  </si>
  <si>
    <t>№０００</t>
    <phoneticPr fontId="2"/>
  </si>
  <si>
    <t>業務主任者代理</t>
    <rPh sb="0" eb="2">
      <t>ギョウム</t>
    </rPh>
    <rPh sb="2" eb="5">
      <t>シュニンシャ</t>
    </rPh>
    <rPh sb="5" eb="7">
      <t>ダイリ</t>
    </rPh>
    <phoneticPr fontId="2"/>
  </si>
  <si>
    <t>消防次郎</t>
    <rPh sb="0" eb="2">
      <t>ショウボウ</t>
    </rPh>
    <rPh sb="2" eb="4">
      <t>ジロウ</t>
    </rPh>
    <phoneticPr fontId="2"/>
  </si>
  <si>
    <t>前橋市大手町○○番地</t>
    <rPh sb="0" eb="3">
      <t>マエバシシ</t>
    </rPh>
    <rPh sb="3" eb="6">
      <t>オオテマチ</t>
    </rPh>
    <rPh sb="8" eb="10">
      <t>バンチ</t>
    </rPh>
    <phoneticPr fontId="2"/>
  </si>
  <si>
    <t>（近隣①）</t>
    <rPh sb="1" eb="3">
      <t>キンリン</t>
    </rPh>
    <phoneticPr fontId="2"/>
  </si>
  <si>
    <t>保安三郎</t>
    <rPh sb="0" eb="2">
      <t>ホアン</t>
    </rPh>
    <rPh sb="2" eb="4">
      <t>サブロウ</t>
    </rPh>
    <phoneticPr fontId="2"/>
  </si>
  <si>
    <t>消防四郎</t>
    <rPh sb="0" eb="2">
      <t>ショウボウ</t>
    </rPh>
    <rPh sb="2" eb="4">
      <t>シロウ</t>
    </rPh>
    <phoneticPr fontId="2"/>
  </si>
  <si>
    <t>高崎市○○町○○番地</t>
    <rPh sb="0" eb="3">
      <t>タカサキシ</t>
    </rPh>
    <rPh sb="5" eb="6">
      <t>マチ</t>
    </rPh>
    <rPh sb="8" eb="10">
      <t>バンチ</t>
    </rPh>
    <phoneticPr fontId="2"/>
  </si>
  <si>
    <t>保安業務機器一覧表（高崎支店）</t>
    <rPh sb="0" eb="2">
      <t>ホアン</t>
    </rPh>
    <rPh sb="2" eb="4">
      <t>ギョウム</t>
    </rPh>
    <rPh sb="4" eb="6">
      <t>キキ</t>
    </rPh>
    <rPh sb="6" eb="8">
      <t>イチラン</t>
    </rPh>
    <rPh sb="8" eb="9">
      <t>ヒョウ</t>
    </rPh>
    <rPh sb="10" eb="12">
      <t>タカサキ</t>
    </rPh>
    <rPh sb="12" eb="14">
      <t>シテン</t>
    </rPh>
    <phoneticPr fontId="2"/>
  </si>
  <si>
    <t>保安業務機器一覧表（本社）</t>
    <rPh sb="0" eb="2">
      <t>ホアン</t>
    </rPh>
    <rPh sb="2" eb="4">
      <t>ギョウム</t>
    </rPh>
    <rPh sb="4" eb="6">
      <t>キキ</t>
    </rPh>
    <rPh sb="6" eb="8">
      <t>イチラン</t>
    </rPh>
    <rPh sb="8" eb="9">
      <t>ヒョウ</t>
    </rPh>
    <rPh sb="10" eb="12">
      <t>ホンシャ</t>
    </rPh>
    <phoneticPr fontId="2"/>
  </si>
  <si>
    <t>群馬県知事　山　本　一　太　様</t>
    <rPh sb="0" eb="2">
      <t>グンマ</t>
    </rPh>
    <rPh sb="2" eb="5">
      <t>ケンチジ</t>
    </rPh>
    <rPh sb="6" eb="7">
      <t>ヤマ</t>
    </rPh>
    <rPh sb="8" eb="9">
      <t>ホン</t>
    </rPh>
    <rPh sb="10" eb="11">
      <t>イチ</t>
    </rPh>
    <rPh sb="12" eb="13">
      <t>フトシ</t>
    </rPh>
    <rPh sb="14" eb="15">
      <t>サマ</t>
    </rPh>
    <phoneticPr fontId="2"/>
  </si>
  <si>
    <t>①出動の手段　　自動車１台　　②連絡の受信方法　　電話</t>
    <rPh sb="1" eb="3">
      <t>シュツドウ</t>
    </rPh>
    <rPh sb="4" eb="6">
      <t>シュダン</t>
    </rPh>
    <rPh sb="8" eb="11">
      <t>ジドウシャ</t>
    </rPh>
    <rPh sb="12" eb="13">
      <t>ダイ</t>
    </rPh>
    <rPh sb="16" eb="18">
      <t>レンラク</t>
    </rPh>
    <rPh sb="19" eb="21">
      <t>ジュシン</t>
    </rPh>
    <rPh sb="21" eb="23">
      <t>ホウホウ</t>
    </rPh>
    <rPh sb="25" eb="27">
      <t>デンワ</t>
    </rPh>
    <phoneticPr fontId="2"/>
  </si>
  <si>
    <r>
      <t>液化石油ガス設備士又は第二種販売主任者　　</t>
    </r>
    <r>
      <rPr>
        <b/>
        <i/>
        <sz val="11"/>
        <rFont val="ＭＳ Ｐ明朝"/>
        <family val="1"/>
        <charset val="128"/>
      </rPr>
      <t>２人</t>
    </r>
    <rPh sb="0" eb="2">
      <t>エキカ</t>
    </rPh>
    <rPh sb="2" eb="4">
      <t>セキユ</t>
    </rPh>
    <rPh sb="6" eb="8">
      <t>セツビ</t>
    </rPh>
    <rPh sb="8" eb="9">
      <t>シ</t>
    </rPh>
    <rPh sb="9" eb="10">
      <t>マタ</t>
    </rPh>
    <rPh sb="11" eb="14">
      <t>ダイニシュ</t>
    </rPh>
    <rPh sb="14" eb="16">
      <t>ハンバイ</t>
    </rPh>
    <rPh sb="16" eb="19">
      <t>シュニンシャ</t>
    </rPh>
    <rPh sb="22" eb="23">
      <t>ニン</t>
    </rPh>
    <phoneticPr fontId="2"/>
  </si>
  <si>
    <t>従業員資格者一覧表（本社）</t>
    <rPh sb="0" eb="3">
      <t>ジュウギョウイン</t>
    </rPh>
    <rPh sb="3" eb="6">
      <t>シカクシャ</t>
    </rPh>
    <rPh sb="6" eb="8">
      <t>イチラン</t>
    </rPh>
    <rPh sb="8" eb="9">
      <t>ヒョウ</t>
    </rPh>
    <rPh sb="10" eb="12">
      <t>ホンシャ</t>
    </rPh>
    <phoneticPr fontId="2"/>
  </si>
  <si>
    <t>従業員資格者一覧表（高崎支店）</t>
    <rPh sb="0" eb="3">
      <t>ジュウギョウイン</t>
    </rPh>
    <rPh sb="3" eb="6">
      <t>シカクシャ</t>
    </rPh>
    <rPh sb="6" eb="8">
      <t>イチラン</t>
    </rPh>
    <rPh sb="8" eb="9">
      <t>ヒョウ</t>
    </rPh>
    <rPh sb="10" eb="12">
      <t>タカサキ</t>
    </rPh>
    <rPh sb="12" eb="14">
      <t>シテン</t>
    </rPh>
    <phoneticPr fontId="2"/>
  </si>
  <si>
    <t>令和５年１０月１日現在</t>
    <rPh sb="0" eb="2">
      <t>レイワ</t>
    </rPh>
    <rPh sb="3" eb="4">
      <t>ネン</t>
    </rPh>
    <rPh sb="6" eb="7">
      <t>ガツ</t>
    </rPh>
    <rPh sb="8" eb="11">
      <t>ニチゲンザイ</t>
    </rPh>
    <phoneticPr fontId="2"/>
  </si>
  <si>
    <t>代表取締役　　上州　一郎</t>
    <rPh sb="7" eb="9">
      <t>ジョウシュウ</t>
    </rPh>
    <rPh sb="10" eb="12">
      <t>イチロウ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</si>
</sst>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_ "/>
    <numFmt numFmtId="177" formatCode="0_ "/>
    <numFmt numFmtId="178" formatCode="#,##0.000_ "/>
    <numFmt numFmtId="179" formatCode="0.000_);[Red]\(0.000\)"/>
    <numFmt numFmtId="180" formatCode="#,##0_ "/>
  </numFmts>
  <fonts count="4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b/>
      <i/>
      <sz val="12"/>
      <name val="ＭＳ Ｐ明朝"/>
      <family val="1"/>
      <charset val="128"/>
    </font>
    <font>
      <sz val="11"/>
      <name val="ＭＳ Ｐ明朝"/>
      <family val="1"/>
      <charset val="128"/>
    </font>
    <font>
      <b/>
      <sz val="14"/>
      <name val="ＭＳ Ｐ明朝"/>
      <family val="1"/>
      <charset val="128"/>
    </font>
    <font>
      <b/>
      <sz val="12"/>
      <name val="ＭＳ Ｐ明朝"/>
      <family val="1"/>
      <charset val="128"/>
    </font>
    <font>
      <sz val="8"/>
      <name val="ＭＳ Ｐ明朝"/>
      <family val="1"/>
      <charset val="128"/>
    </font>
    <font>
      <b/>
      <i/>
      <sz val="12"/>
      <name val="ＭＳ Ｐゴシック"/>
      <family val="3"/>
      <charset val="128"/>
    </font>
    <font>
      <b/>
      <i/>
      <sz val="11"/>
      <name val="ＭＳ Ｐゴシック"/>
      <family val="3"/>
      <charset val="128"/>
    </font>
    <font>
      <sz val="14"/>
      <name val="ＭＳ Ｐ明朝"/>
      <family val="1"/>
      <charset val="128"/>
    </font>
    <font>
      <b/>
      <sz val="14"/>
      <name val="ＭＳ Ｐゴシック"/>
      <family val="3"/>
      <charset val="128"/>
    </font>
    <font>
      <b/>
      <i/>
      <sz val="11"/>
      <name val="ＭＳ Ｐ明朝"/>
      <family val="1"/>
      <charset val="128"/>
    </font>
    <font>
      <b/>
      <sz val="16"/>
      <name val="ＭＳ Ｐ明朝"/>
      <family val="1"/>
      <charset val="128"/>
    </font>
    <font>
      <b/>
      <sz val="11"/>
      <name val="ＭＳ Ｐゴシック"/>
      <family val="3"/>
      <charset val="128"/>
    </font>
    <font>
      <b/>
      <sz val="11"/>
      <name val="ＭＳ Ｐ明朝"/>
      <family val="1"/>
      <charset val="128"/>
    </font>
    <font>
      <strike/>
      <sz val="14"/>
      <name val="ＭＳ Ｐ明朝"/>
      <family val="1"/>
      <charset val="128"/>
    </font>
    <font>
      <sz val="11"/>
      <name val="ＪＳ明朝"/>
      <family val="1"/>
      <charset val="128"/>
    </font>
    <font>
      <sz val="10"/>
      <name val="ＪＳ明朝"/>
      <family val="1"/>
      <charset val="128"/>
    </font>
    <font>
      <b/>
      <i/>
      <sz val="11"/>
      <name val="ＪＳ明朝"/>
      <family val="1"/>
      <charset val="128"/>
    </font>
    <font>
      <b/>
      <i/>
      <sz val="12"/>
      <color indexed="10"/>
      <name val="ＭＳ Ｐゴシック"/>
      <family val="3"/>
      <charset val="128"/>
    </font>
    <font>
      <b/>
      <i/>
      <sz val="11"/>
      <color indexed="10"/>
      <name val="ＭＳ Ｐゴシック"/>
      <family val="3"/>
      <charset val="128"/>
    </font>
    <font>
      <b/>
      <i/>
      <sz val="14"/>
      <color indexed="10"/>
      <name val="ＭＳ Ｐゴシック"/>
      <family val="3"/>
      <charset val="128"/>
    </font>
    <font>
      <sz val="11"/>
      <color indexed="10"/>
      <name val="ＭＳ Ｐゴシック"/>
      <family val="3"/>
      <charset val="128"/>
    </font>
    <font>
      <sz val="11"/>
      <color indexed="10"/>
      <name val="ＭＳ Ｐ明朝"/>
      <family val="1"/>
      <charset val="128"/>
    </font>
    <font>
      <i/>
      <sz val="11"/>
      <name val="ＪＳ明朝"/>
      <family val="1"/>
      <charset val="128"/>
    </font>
    <font>
      <sz val="18"/>
      <name val="ＭＳ Ｐゴシック"/>
      <family val="3"/>
      <charset val="128"/>
    </font>
    <font>
      <sz val="8"/>
      <name val="ＭＳ Ｐゴシック"/>
      <family val="3"/>
      <charset val="128"/>
    </font>
    <font>
      <b/>
      <i/>
      <sz val="14"/>
      <name val="ＭＳ Ｐゴシック"/>
      <family val="3"/>
      <charset val="128"/>
    </font>
    <font>
      <i/>
      <sz val="12"/>
      <name val="ＭＳ Ｐ明朝"/>
      <family val="1"/>
      <charset val="128"/>
    </font>
    <font>
      <i/>
      <sz val="11"/>
      <name val="ＭＳ Ｐゴシック"/>
      <family val="3"/>
      <charset val="128"/>
    </font>
    <font>
      <b/>
      <i/>
      <u/>
      <sz val="9"/>
      <name val="ＭＳ Ｐゴシック"/>
      <family val="3"/>
      <charset val="128"/>
    </font>
    <font>
      <i/>
      <sz val="11"/>
      <name val="ＭＳ Ｐ明朝"/>
      <family val="1"/>
      <charset val="128"/>
    </font>
    <font>
      <i/>
      <sz val="11"/>
      <name val="ＭＳ Ｐ明朝"/>
      <family val="1"/>
      <charset val="128"/>
    </font>
    <font>
      <b/>
      <i/>
      <sz val="14"/>
      <color rgb="FFFF0000"/>
      <name val="ＭＳ Ｐゴシック"/>
      <family val="3"/>
      <charset val="128"/>
    </font>
    <font>
      <sz val="11"/>
      <color rgb="FFFF0000"/>
      <name val="ＭＳ Ｐゴシック"/>
      <family val="3"/>
      <charset val="128"/>
    </font>
    <font>
      <b/>
      <i/>
      <sz val="11"/>
      <color theme="1"/>
      <name val="ＭＳ Ｐゴシック"/>
      <family val="3"/>
      <charset val="128"/>
    </font>
    <font>
      <b/>
      <i/>
      <sz val="11"/>
      <color theme="1"/>
      <name val="ＭＳ Ｐ明朝"/>
      <family val="1"/>
      <charset val="128"/>
    </font>
    <font>
      <sz val="11"/>
      <color theme="1"/>
      <name val="ＭＳ Ｐ明朝"/>
      <family val="1"/>
      <charset val="128"/>
    </font>
    <font>
      <b/>
      <i/>
      <sz val="12"/>
      <color theme="1"/>
      <name val="ＭＳ Ｐゴシック"/>
      <family val="3"/>
      <charset val="128"/>
    </font>
  </fonts>
  <fills count="2">
    <fill>
      <patternFill patternType="none"/>
    </fill>
    <fill>
      <patternFill patternType="gray125"/>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dashDotDot">
        <color indexed="64"/>
      </bottom>
      <diagonal/>
    </border>
    <border>
      <left/>
      <right style="thin">
        <color indexed="64"/>
      </right>
      <top/>
      <bottom style="dashDotDot">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style="double">
        <color indexed="64"/>
      </top>
      <bottom style="thin">
        <color indexed="64"/>
      </bottom>
      <diagonal/>
    </border>
    <border>
      <left style="thin">
        <color indexed="64"/>
      </left>
      <right/>
      <top style="double">
        <color indexed="64"/>
      </top>
      <bottom/>
      <diagonal/>
    </border>
    <border>
      <left style="thin">
        <color indexed="64"/>
      </left>
      <right/>
      <top/>
      <bottom style="dashDotDot">
        <color indexed="64"/>
      </bottom>
      <diagonal/>
    </border>
    <border>
      <left style="thin">
        <color indexed="64"/>
      </left>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413">
    <xf numFmtId="0" fontId="0" fillId="0" borderId="0" xfId="0"/>
    <xf numFmtId="0" fontId="3" fillId="0" borderId="0" xfId="0" applyFont="1"/>
    <xf numFmtId="0" fontId="3" fillId="0" borderId="1" xfId="0" applyFont="1" applyBorder="1"/>
    <xf numFmtId="0" fontId="5" fillId="0" borderId="0" xfId="0" applyFont="1"/>
    <xf numFmtId="0" fontId="7" fillId="0" borderId="0" xfId="0" applyFont="1"/>
    <xf numFmtId="0" fontId="5" fillId="0" borderId="0" xfId="0" applyFont="1" applyAlignment="1"/>
    <xf numFmtId="0" fontId="0" fillId="0" borderId="0" xfId="0" applyAlignment="1"/>
    <xf numFmtId="0" fontId="10" fillId="0" borderId="0" xfId="0" applyFont="1"/>
    <xf numFmtId="0" fontId="11" fillId="0" borderId="0" xfId="0" applyFont="1"/>
    <xf numFmtId="0" fontId="6" fillId="0" borderId="0" xfId="0" applyFont="1"/>
    <xf numFmtId="0" fontId="11" fillId="0" borderId="1" xfId="0" applyFont="1" applyBorder="1"/>
    <xf numFmtId="0" fontId="11" fillId="0" borderId="1" xfId="0" applyFont="1" applyBorder="1" applyAlignment="1">
      <alignment horizontal="center"/>
    </xf>
    <xf numFmtId="0" fontId="6" fillId="0" borderId="2" xfId="0" applyFont="1" applyBorder="1"/>
    <xf numFmtId="0" fontId="6" fillId="0" borderId="3" xfId="0" applyFont="1" applyBorder="1"/>
    <xf numFmtId="0" fontId="12" fillId="0" borderId="3" xfId="0" applyFont="1" applyBorder="1"/>
    <xf numFmtId="0" fontId="12" fillId="0" borderId="2" xfId="0" applyFont="1" applyBorder="1"/>
    <xf numFmtId="0" fontId="3" fillId="0" borderId="1" xfId="0" applyFont="1" applyBorder="1" applyAlignment="1">
      <alignment horizontal="center"/>
    </xf>
    <xf numFmtId="0" fontId="5" fillId="0" borderId="2" xfId="0" applyFont="1" applyBorder="1"/>
    <xf numFmtId="0" fontId="5" fillId="0" borderId="4" xfId="0" applyFont="1" applyBorder="1"/>
    <xf numFmtId="0" fontId="5" fillId="0" borderId="3" xfId="0" applyFont="1" applyBorder="1"/>
    <xf numFmtId="0" fontId="5" fillId="0" borderId="5" xfId="0" applyFont="1" applyBorder="1"/>
    <xf numFmtId="0" fontId="5" fillId="0" borderId="6" xfId="0" applyFont="1" applyBorder="1"/>
    <xf numFmtId="0" fontId="5" fillId="0" borderId="7" xfId="0" applyFont="1" applyBorder="1" applyAlignment="1"/>
    <xf numFmtId="0" fontId="5" fillId="0" borderId="1" xfId="0" applyFont="1" applyBorder="1"/>
    <xf numFmtId="0" fontId="5" fillId="0" borderId="8" xfId="0" applyFont="1" applyBorder="1" applyAlignment="1"/>
    <xf numFmtId="0" fontId="5" fillId="0" borderId="9" xfId="0" applyFont="1" applyBorder="1"/>
    <xf numFmtId="0" fontId="5" fillId="0" borderId="10" xfId="0" applyFont="1" applyBorder="1"/>
    <xf numFmtId="0" fontId="5" fillId="0" borderId="11" xfId="0" applyFont="1" applyBorder="1"/>
    <xf numFmtId="0" fontId="5" fillId="0" borderId="8" xfId="0" applyFont="1" applyBorder="1"/>
    <xf numFmtId="0" fontId="5" fillId="0" borderId="12" xfId="0" applyFont="1" applyBorder="1"/>
    <xf numFmtId="0" fontId="5" fillId="0" borderId="13" xfId="0" applyFont="1" applyBorder="1"/>
    <xf numFmtId="0" fontId="13" fillId="0" borderId="2" xfId="0" applyFont="1" applyBorder="1" applyAlignment="1">
      <alignment horizontal="center"/>
    </xf>
    <xf numFmtId="0" fontId="5" fillId="0" borderId="13" xfId="0" applyFont="1" applyBorder="1" applyAlignment="1"/>
    <xf numFmtId="0" fontId="5" fillId="0" borderId="3" xfId="0" applyFont="1" applyBorder="1" applyAlignment="1">
      <alignment horizontal="right"/>
    </xf>
    <xf numFmtId="0" fontId="5" fillId="0" borderId="14" xfId="0" applyFont="1" applyBorder="1"/>
    <xf numFmtId="0" fontId="13" fillId="0" borderId="14" xfId="0" applyFont="1" applyBorder="1" applyAlignment="1">
      <alignment horizontal="center"/>
    </xf>
    <xf numFmtId="0" fontId="5" fillId="0" borderId="15" xfId="0" applyFont="1" applyBorder="1"/>
    <xf numFmtId="0" fontId="5" fillId="0" borderId="0" xfId="0" applyFont="1" applyBorder="1" applyAlignment="1"/>
    <xf numFmtId="0" fontId="15" fillId="0" borderId="0" xfId="0" applyFont="1"/>
    <xf numFmtId="0" fontId="16" fillId="0" borderId="0" xfId="0" applyFont="1"/>
    <xf numFmtId="0" fontId="14" fillId="0" borderId="0" xfId="0" applyFont="1"/>
    <xf numFmtId="0" fontId="7" fillId="0" borderId="6" xfId="0" applyFont="1" applyBorder="1"/>
    <xf numFmtId="0" fontId="7" fillId="0" borderId="0" xfId="0" applyFont="1" applyBorder="1"/>
    <xf numFmtId="0" fontId="7" fillId="0" borderId="8" xfId="0" applyFont="1" applyBorder="1"/>
    <xf numFmtId="0" fontId="7" fillId="0" borderId="12" xfId="0" applyFont="1" applyBorder="1"/>
    <xf numFmtId="0" fontId="7" fillId="0" borderId="16" xfId="0" applyFont="1" applyBorder="1"/>
    <xf numFmtId="0" fontId="7" fillId="0" borderId="13" xfId="0" applyFont="1" applyBorder="1"/>
    <xf numFmtId="0" fontId="3" fillId="0" borderId="6" xfId="0" applyFont="1" applyBorder="1"/>
    <xf numFmtId="0" fontId="3" fillId="0" borderId="0" xfId="0" applyFont="1" applyBorder="1"/>
    <xf numFmtId="0" fontId="3" fillId="0" borderId="8" xfId="0" applyFont="1" applyBorder="1"/>
    <xf numFmtId="0" fontId="5" fillId="0" borderId="0" xfId="0" applyFont="1" applyBorder="1"/>
    <xf numFmtId="0" fontId="5" fillId="0" borderId="16" xfId="0" applyFont="1" applyBorder="1"/>
    <xf numFmtId="0" fontId="5" fillId="0" borderId="17" xfId="0" applyFont="1" applyBorder="1"/>
    <xf numFmtId="0" fontId="5" fillId="0" borderId="2" xfId="0" applyFont="1" applyBorder="1" applyAlignment="1">
      <alignment horizontal="center"/>
    </xf>
    <xf numFmtId="0" fontId="5" fillId="0" borderId="3" xfId="0" applyFont="1" applyBorder="1" applyAlignment="1">
      <alignment horizontal="center"/>
    </xf>
    <xf numFmtId="0" fontId="5" fillId="0" borderId="14" xfId="0" applyFont="1" applyBorder="1" applyAlignment="1">
      <alignment horizontal="center"/>
    </xf>
    <xf numFmtId="3" fontId="5" fillId="0" borderId="16" xfId="0" applyNumberFormat="1" applyFont="1" applyBorder="1" applyAlignment="1">
      <alignment horizontal="center"/>
    </xf>
    <xf numFmtId="0" fontId="5" fillId="0" borderId="16" xfId="0" applyFont="1" applyBorder="1" applyAlignment="1">
      <alignment horizontal="center"/>
    </xf>
    <xf numFmtId="0" fontId="13" fillId="0" borderId="2" xfId="0" applyFont="1" applyBorder="1"/>
    <xf numFmtId="0" fontId="13" fillId="0" borderId="3" xfId="0" applyFont="1" applyBorder="1"/>
    <xf numFmtId="0" fontId="13" fillId="0" borderId="3" xfId="0" applyFont="1" applyBorder="1" applyAlignment="1">
      <alignment horizontal="center"/>
    </xf>
    <xf numFmtId="0" fontId="5" fillId="0" borderId="17" xfId="0" applyFont="1" applyBorder="1" applyAlignment="1">
      <alignment horizontal="center"/>
    </xf>
    <xf numFmtId="0" fontId="5" fillId="0" borderId="5" xfId="0" applyFont="1" applyBorder="1" applyAlignment="1">
      <alignment horizontal="right"/>
    </xf>
    <xf numFmtId="3" fontId="5" fillId="0" borderId="17" xfId="0" applyNumberFormat="1" applyFont="1" applyBorder="1" applyAlignment="1">
      <alignment horizontal="left"/>
    </xf>
    <xf numFmtId="0" fontId="13" fillId="0" borderId="4" xfId="0" applyFont="1" applyBorder="1"/>
    <xf numFmtId="0" fontId="13" fillId="0" borderId="4" xfId="0" applyFont="1" applyBorder="1" applyAlignment="1">
      <alignment horizontal="center"/>
    </xf>
    <xf numFmtId="3" fontId="5" fillId="0" borderId="18" xfId="0" applyNumberFormat="1" applyFont="1" applyBorder="1" applyAlignment="1">
      <alignment horizontal="center"/>
    </xf>
    <xf numFmtId="0" fontId="5" fillId="0" borderId="18" xfId="0" applyFont="1" applyBorder="1"/>
    <xf numFmtId="0" fontId="5" fillId="0" borderId="19" xfId="0" applyFont="1" applyBorder="1"/>
    <xf numFmtId="3" fontId="5" fillId="0" borderId="0" xfId="0" applyNumberFormat="1" applyFont="1" applyBorder="1" applyAlignment="1">
      <alignment horizontal="left"/>
    </xf>
    <xf numFmtId="0" fontId="5" fillId="0" borderId="0" xfId="0" applyFont="1" applyBorder="1" applyAlignment="1">
      <alignment horizontal="center"/>
    </xf>
    <xf numFmtId="0" fontId="13" fillId="0" borderId="20" xfId="0" applyFont="1" applyBorder="1"/>
    <xf numFmtId="0" fontId="5" fillId="0" borderId="20" xfId="0" applyFont="1" applyBorder="1"/>
    <xf numFmtId="0" fontId="5" fillId="0" borderId="21" xfId="0" applyFont="1" applyBorder="1" applyAlignment="1"/>
    <xf numFmtId="0" fontId="5" fillId="0" borderId="22" xfId="0" applyFont="1" applyBorder="1"/>
    <xf numFmtId="0" fontId="13" fillId="0" borderId="20" xfId="0" applyFont="1" applyBorder="1" applyAlignment="1">
      <alignment horizontal="center"/>
    </xf>
    <xf numFmtId="0" fontId="5" fillId="0" borderId="23" xfId="0" applyFont="1" applyBorder="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xf numFmtId="3" fontId="5" fillId="0" borderId="21" xfId="0" applyNumberFormat="1" applyFont="1" applyBorder="1" applyAlignment="1">
      <alignment horizontal="center"/>
    </xf>
    <xf numFmtId="0" fontId="5" fillId="0" borderId="21" xfId="0" applyFont="1" applyBorder="1"/>
    <xf numFmtId="0" fontId="5" fillId="0" borderId="27" xfId="0" applyFont="1" applyBorder="1" applyAlignment="1">
      <alignment horizontal="center"/>
    </xf>
    <xf numFmtId="0" fontId="5" fillId="0" borderId="1" xfId="0" applyFont="1" applyBorder="1" applyAlignment="1">
      <alignment horizontal="center"/>
    </xf>
    <xf numFmtId="0" fontId="5" fillId="0" borderId="14" xfId="0" applyFont="1" applyBorder="1" applyAlignment="1"/>
    <xf numFmtId="0" fontId="13" fillId="0" borderId="2" xfId="0" applyFont="1" applyBorder="1" applyAlignment="1">
      <alignment horizontal="right"/>
    </xf>
    <xf numFmtId="0" fontId="13" fillId="0" borderId="3" xfId="0" applyFont="1" applyBorder="1" applyAlignment="1">
      <alignment horizontal="right"/>
    </xf>
    <xf numFmtId="0" fontId="13" fillId="0" borderId="4" xfId="0" applyFont="1" applyBorder="1" applyAlignment="1">
      <alignment horizontal="right"/>
    </xf>
    <xf numFmtId="0" fontId="13" fillId="0" borderId="20" xfId="0" applyFont="1" applyBorder="1" applyAlignment="1">
      <alignment horizontal="right"/>
    </xf>
    <xf numFmtId="0" fontId="18" fillId="0" borderId="0" xfId="0" applyFont="1"/>
    <xf numFmtId="0" fontId="18" fillId="0" borderId="17" xfId="0" applyFont="1" applyBorder="1" applyAlignment="1">
      <alignment horizontal="center"/>
    </xf>
    <xf numFmtId="0" fontId="18" fillId="0" borderId="16" xfId="0" applyFont="1" applyBorder="1" applyAlignment="1">
      <alignment horizontal="center"/>
    </xf>
    <xf numFmtId="0" fontId="18" fillId="0" borderId="1" xfId="0" applyFont="1" applyBorder="1" applyAlignment="1">
      <alignment horizontal="center"/>
    </xf>
    <xf numFmtId="0" fontId="18" fillId="0" borderId="2" xfId="0" applyFont="1" applyBorder="1" applyAlignment="1"/>
    <xf numFmtId="0" fontId="18" fillId="0" borderId="5" xfId="0" applyFont="1" applyBorder="1" applyAlignment="1"/>
    <xf numFmtId="0" fontId="18" fillId="0" borderId="17" xfId="0" applyFont="1" applyBorder="1" applyAlignment="1"/>
    <xf numFmtId="0" fontId="18" fillId="0" borderId="11" xfId="0" applyFont="1" applyBorder="1"/>
    <xf numFmtId="0" fontId="18" fillId="0" borderId="1" xfId="0" applyFont="1" applyBorder="1"/>
    <xf numFmtId="0" fontId="18" fillId="0" borderId="4" xfId="0" applyFont="1" applyBorder="1" applyAlignment="1"/>
    <xf numFmtId="0" fontId="18" fillId="0" borderId="6" xfId="0" applyFont="1" applyBorder="1" applyAlignment="1"/>
    <xf numFmtId="0" fontId="18" fillId="0" borderId="0" xfId="0" applyFont="1" applyBorder="1" applyAlignment="1"/>
    <xf numFmtId="0" fontId="18" fillId="0" borderId="8" xfId="0" applyFont="1" applyBorder="1"/>
    <xf numFmtId="0" fontId="18" fillId="0" borderId="0" xfId="0" applyFont="1" applyBorder="1" applyAlignment="1">
      <alignment horizontal="center"/>
    </xf>
    <xf numFmtId="3" fontId="18" fillId="0" borderId="0" xfId="0" applyNumberFormat="1" applyFont="1" applyBorder="1" applyAlignment="1">
      <alignment horizontal="center"/>
    </xf>
    <xf numFmtId="0" fontId="18" fillId="0" borderId="6" xfId="0" applyFont="1" applyBorder="1" applyAlignment="1">
      <alignment horizontal="right"/>
    </xf>
    <xf numFmtId="0" fontId="18" fillId="0" borderId="3" xfId="0" applyFont="1" applyBorder="1" applyAlignment="1"/>
    <xf numFmtId="0" fontId="18" fillId="0" borderId="12" xfId="0" applyFont="1" applyBorder="1" applyAlignment="1">
      <alignment horizontal="right"/>
    </xf>
    <xf numFmtId="0" fontId="18" fillId="0" borderId="16" xfId="0" applyFont="1" applyBorder="1" applyAlignment="1"/>
    <xf numFmtId="0" fontId="18" fillId="0" borderId="13" xfId="0" applyFont="1" applyBorder="1"/>
    <xf numFmtId="0" fontId="18" fillId="0" borderId="2" xfId="0" applyFont="1" applyBorder="1"/>
    <xf numFmtId="0" fontId="18" fillId="0" borderId="14" xfId="0" applyFont="1" applyBorder="1" applyAlignment="1">
      <alignment horizontal="center"/>
    </xf>
    <xf numFmtId="0" fontId="19" fillId="0" borderId="17" xfId="0" applyFont="1" applyBorder="1" applyAlignment="1">
      <alignment horizontal="left" vertical="center"/>
    </xf>
    <xf numFmtId="0" fontId="20" fillId="0" borderId="1" xfId="0" applyFont="1" applyBorder="1"/>
    <xf numFmtId="0" fontId="18" fillId="0" borderId="3" xfId="0" applyFont="1" applyBorder="1"/>
    <xf numFmtId="0" fontId="19" fillId="0" borderId="16" xfId="0" applyFont="1" applyBorder="1" applyAlignment="1">
      <alignment horizontal="left" vertical="center"/>
    </xf>
    <xf numFmtId="0" fontId="18" fillId="0" borderId="5" xfId="0" applyFont="1" applyBorder="1" applyAlignment="1">
      <alignment horizontal="right"/>
    </xf>
    <xf numFmtId="0" fontId="18" fillId="0" borderId="17" xfId="0" applyFont="1" applyBorder="1"/>
    <xf numFmtId="0" fontId="18" fillId="0" borderId="4" xfId="0" applyFont="1" applyBorder="1"/>
    <xf numFmtId="0" fontId="18" fillId="0" borderId="16" xfId="0" applyFont="1" applyBorder="1" applyAlignment="1">
      <alignment horizontal="center" vertical="center"/>
    </xf>
    <xf numFmtId="0" fontId="18" fillId="0" borderId="0" xfId="0" applyFont="1" applyAlignment="1">
      <alignment horizontal="center" vertical="center"/>
    </xf>
    <xf numFmtId="0" fontId="18" fillId="0" borderId="0" xfId="0" applyFont="1" applyBorder="1"/>
    <xf numFmtId="0" fontId="18" fillId="0" borderId="16" xfId="0" applyFont="1" applyBorder="1"/>
    <xf numFmtId="0" fontId="18" fillId="0" borderId="20" xfId="0" applyFont="1" applyBorder="1"/>
    <xf numFmtId="0" fontId="18" fillId="0" borderId="28" xfId="0" applyFont="1" applyBorder="1" applyAlignment="1">
      <alignment horizontal="center"/>
    </xf>
    <xf numFmtId="0" fontId="18" fillId="0" borderId="21" xfId="0" applyFont="1" applyBorder="1" applyAlignment="1">
      <alignment horizontal="center"/>
    </xf>
    <xf numFmtId="0" fontId="18" fillId="0" borderId="22" xfId="0" applyFont="1" applyBorder="1"/>
    <xf numFmtId="49" fontId="10" fillId="0" borderId="0" xfId="0" applyNumberFormat="1" applyFont="1" applyAlignment="1">
      <alignment horizontal="center"/>
    </xf>
    <xf numFmtId="0" fontId="20" fillId="0" borderId="7" xfId="0" applyFont="1" applyBorder="1" applyAlignment="1"/>
    <xf numFmtId="0" fontId="20" fillId="0" borderId="14" xfId="0" applyFont="1" applyBorder="1" applyAlignment="1"/>
    <xf numFmtId="0" fontId="10" fillId="0" borderId="7" xfId="0" applyFont="1" applyBorder="1" applyAlignment="1"/>
    <xf numFmtId="0" fontId="10" fillId="0" borderId="14" xfId="0" applyFont="1" applyBorder="1" applyAlignment="1"/>
    <xf numFmtId="0" fontId="18" fillId="0" borderId="0" xfId="0" applyFont="1" applyAlignment="1"/>
    <xf numFmtId="0" fontId="5" fillId="0" borderId="4" xfId="0" applyFont="1" applyBorder="1" applyAlignment="1">
      <alignment horizontal="center"/>
    </xf>
    <xf numFmtId="0" fontId="0" fillId="0" borderId="0" xfId="0" applyAlignment="1">
      <alignment horizontal="center"/>
    </xf>
    <xf numFmtId="49" fontId="19" fillId="0" borderId="17" xfId="0" applyNumberFormat="1" applyFont="1" applyBorder="1" applyAlignment="1">
      <alignment vertical="center"/>
    </xf>
    <xf numFmtId="49" fontId="19" fillId="0" borderId="16" xfId="0" applyNumberFormat="1" applyFont="1" applyBorder="1" applyAlignment="1">
      <alignment vertical="center"/>
    </xf>
    <xf numFmtId="0" fontId="18" fillId="0" borderId="0" xfId="0" applyFont="1" applyBorder="1" applyAlignment="1">
      <alignment horizontal="center" vertical="center"/>
    </xf>
    <xf numFmtId="0" fontId="18" fillId="0" borderId="17" xfId="0" applyFont="1" applyBorder="1" applyAlignment="1">
      <alignment horizontal="center" vertical="center"/>
    </xf>
    <xf numFmtId="0" fontId="18" fillId="0" borderId="21"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xf numFmtId="0" fontId="1" fillId="0" borderId="0" xfId="0" applyFont="1" applyAlignment="1">
      <alignment horizontal="center"/>
    </xf>
    <xf numFmtId="0" fontId="23" fillId="0" borderId="1" xfId="0" applyFont="1" applyBorder="1"/>
    <xf numFmtId="0" fontId="24" fillId="0" borderId="2" xfId="0" applyFont="1" applyBorder="1"/>
    <xf numFmtId="0" fontId="25" fillId="0" borderId="2" xfId="0" applyFont="1" applyBorder="1"/>
    <xf numFmtId="0" fontId="25" fillId="0" borderId="4" xfId="0" applyFont="1" applyBorder="1"/>
    <xf numFmtId="0" fontId="25" fillId="0" borderId="3" xfId="0" applyFont="1" applyBorder="1"/>
    <xf numFmtId="0" fontId="24" fillId="0" borderId="4" xfId="0" applyFont="1" applyBorder="1"/>
    <xf numFmtId="0" fontId="24" fillId="0" borderId="3" xfId="0" applyFont="1" applyBorder="1"/>
    <xf numFmtId="0" fontId="23" fillId="0" borderId="1" xfId="0" applyFont="1" applyBorder="1" applyAlignment="1">
      <alignment horizontal="center"/>
    </xf>
    <xf numFmtId="0" fontId="21" fillId="0" borderId="1" xfId="0" applyFont="1" applyBorder="1"/>
    <xf numFmtId="0" fontId="23" fillId="0" borderId="1" xfId="0" applyFont="1" applyFill="1" applyBorder="1"/>
    <xf numFmtId="0" fontId="23" fillId="0" borderId="1" xfId="0" applyFont="1" applyFill="1" applyBorder="1" applyAlignment="1">
      <alignment horizontal="center"/>
    </xf>
    <xf numFmtId="0" fontId="24" fillId="0" borderId="1" xfId="0" applyFont="1" applyBorder="1"/>
    <xf numFmtId="176" fontId="13" fillId="0" borderId="27" xfId="0" applyNumberFormat="1" applyFont="1" applyBorder="1" applyAlignment="1">
      <alignment horizontal="center"/>
    </xf>
    <xf numFmtId="177" fontId="13" fillId="0" borderId="3" xfId="0" applyNumberFormat="1" applyFont="1" applyBorder="1" applyAlignment="1">
      <alignment horizontal="center"/>
    </xf>
    <xf numFmtId="177" fontId="13" fillId="0" borderId="1" xfId="0" applyNumberFormat="1" applyFont="1" applyBorder="1" applyAlignment="1">
      <alignment horizontal="center"/>
    </xf>
    <xf numFmtId="178" fontId="20" fillId="0" borderId="1" xfId="0" applyNumberFormat="1" applyFont="1" applyBorder="1"/>
    <xf numFmtId="0" fontId="10" fillId="0" borderId="14" xfId="0" applyFont="1" applyBorder="1" applyAlignment="1">
      <alignment horizontal="right"/>
    </xf>
    <xf numFmtId="178" fontId="10" fillId="0" borderId="7" xfId="0" applyNumberFormat="1" applyFont="1" applyBorder="1" applyAlignment="1">
      <alignment horizontal="right"/>
    </xf>
    <xf numFmtId="178" fontId="10" fillId="0" borderId="14" xfId="0" applyNumberFormat="1" applyFont="1" applyBorder="1" applyAlignment="1"/>
    <xf numFmtId="179" fontId="10" fillId="0" borderId="14" xfId="0" applyNumberFormat="1" applyFont="1" applyBorder="1" applyAlignment="1">
      <alignment shrinkToFit="1"/>
    </xf>
    <xf numFmtId="178" fontId="10" fillId="0" borderId="14" xfId="0" applyNumberFormat="1" applyFont="1" applyBorder="1" applyAlignment="1">
      <alignment shrinkToFit="1"/>
    </xf>
    <xf numFmtId="178" fontId="20" fillId="0" borderId="15" xfId="0" applyNumberFormat="1" applyFont="1" applyBorder="1" applyAlignment="1">
      <alignment horizontal="left"/>
    </xf>
    <xf numFmtId="178" fontId="10" fillId="0" borderId="15" xfId="0" applyNumberFormat="1" applyFont="1" applyBorder="1" applyAlignment="1">
      <alignment horizontal="left"/>
    </xf>
    <xf numFmtId="180" fontId="20" fillId="0" borderId="1" xfId="0" applyNumberFormat="1" applyFont="1" applyBorder="1" applyAlignment="1">
      <alignment horizontal="center"/>
    </xf>
    <xf numFmtId="176" fontId="20" fillId="0" borderId="1" xfId="0" applyNumberFormat="1" applyFont="1" applyBorder="1"/>
    <xf numFmtId="176" fontId="10" fillId="0" borderId="14" xfId="0" applyNumberFormat="1" applyFont="1" applyBorder="1" applyAlignment="1"/>
    <xf numFmtId="178" fontId="10" fillId="0" borderId="7" xfId="0" applyNumberFormat="1" applyFont="1" applyBorder="1" applyAlignment="1"/>
    <xf numFmtId="176" fontId="20" fillId="0" borderId="15" xfId="0" applyNumberFormat="1" applyFont="1" applyBorder="1" applyAlignment="1">
      <alignment horizontal="left"/>
    </xf>
    <xf numFmtId="0" fontId="15" fillId="0" borderId="14" xfId="0" applyFont="1" applyBorder="1" applyAlignment="1"/>
    <xf numFmtId="177" fontId="20" fillId="0" borderId="1" xfId="0" applyNumberFormat="1" applyFont="1" applyBorder="1" applyAlignment="1">
      <alignment horizontal="center"/>
    </xf>
    <xf numFmtId="0" fontId="22" fillId="0" borderId="2" xfId="0" applyFont="1" applyBorder="1"/>
    <xf numFmtId="0" fontId="22" fillId="0" borderId="2" xfId="0" applyFont="1" applyBorder="1" applyAlignment="1">
      <alignment horizontal="center"/>
    </xf>
    <xf numFmtId="0" fontId="22" fillId="0" borderId="4" xfId="0" applyFont="1" applyBorder="1"/>
    <xf numFmtId="0" fontId="22" fillId="0" borderId="4" xfId="0" applyFont="1" applyBorder="1" applyAlignment="1">
      <alignment horizontal="center"/>
    </xf>
    <xf numFmtId="0" fontId="22" fillId="0" borderId="3" xfId="0" applyFont="1" applyBorder="1"/>
    <xf numFmtId="0" fontId="22" fillId="0" borderId="3" xfId="0" applyFont="1" applyBorder="1" applyAlignment="1">
      <alignment horizontal="center"/>
    </xf>
    <xf numFmtId="0" fontId="24" fillId="0" borderId="12" xfId="0" applyFont="1" applyBorder="1"/>
    <xf numFmtId="0" fontId="35" fillId="0" borderId="1" xfId="0" applyFont="1" applyBorder="1" applyAlignment="1">
      <alignment horizontal="center"/>
    </xf>
    <xf numFmtId="0" fontId="36" fillId="0" borderId="1" xfId="0" applyFont="1" applyBorder="1"/>
    <xf numFmtId="0" fontId="35" fillId="0" borderId="1" xfId="0" applyFont="1" applyBorder="1" applyAlignment="1">
      <alignment horizontal="left"/>
    </xf>
    <xf numFmtId="178" fontId="26" fillId="0" borderId="1" xfId="0" applyNumberFormat="1" applyFont="1" applyBorder="1"/>
    <xf numFmtId="0" fontId="22" fillId="0" borderId="3" xfId="0" applyFont="1" applyBorder="1" applyAlignment="1">
      <alignment horizontal="right"/>
    </xf>
    <xf numFmtId="0" fontId="29" fillId="0" borderId="0" xfId="0" applyFont="1" applyAlignment="1">
      <alignment horizontal="right"/>
    </xf>
    <xf numFmtId="0" fontId="5" fillId="0" borderId="29" xfId="0" applyFont="1" applyBorder="1"/>
    <xf numFmtId="58" fontId="30" fillId="0" borderId="0" xfId="0" applyNumberFormat="1" applyFont="1" applyAlignment="1">
      <alignment horizontal="right"/>
    </xf>
    <xf numFmtId="0" fontId="37" fillId="0" borderId="0" xfId="0" applyFont="1"/>
    <xf numFmtId="0" fontId="29" fillId="0" borderId="1" xfId="0" applyFont="1" applyBorder="1"/>
    <xf numFmtId="0" fontId="29" fillId="0" borderId="2" xfId="0" applyFont="1" applyBorder="1"/>
    <xf numFmtId="0" fontId="29" fillId="0" borderId="3" xfId="0" applyFont="1" applyBorder="1"/>
    <xf numFmtId="49" fontId="29" fillId="0" borderId="3" xfId="0" applyNumberFormat="1" applyFont="1" applyBorder="1"/>
    <xf numFmtId="0" fontId="9" fillId="0" borderId="3" xfId="0" applyFont="1" applyBorder="1"/>
    <xf numFmtId="0" fontId="29" fillId="0" borderId="3" xfId="0" applyNumberFormat="1" applyFont="1" applyBorder="1"/>
    <xf numFmtId="0" fontId="0" fillId="0" borderId="2" xfId="0" applyFont="1" applyBorder="1"/>
    <xf numFmtId="0" fontId="9" fillId="0" borderId="2" xfId="0" applyFont="1" applyBorder="1"/>
    <xf numFmtId="0" fontId="9" fillId="0" borderId="4" xfId="0" applyFont="1" applyBorder="1"/>
    <xf numFmtId="0" fontId="9" fillId="0" borderId="4" xfId="0" applyFont="1" applyBorder="1" applyAlignment="1">
      <alignment horizontal="right"/>
    </xf>
    <xf numFmtId="0" fontId="0" fillId="0" borderId="4" xfId="0" applyFont="1" applyBorder="1"/>
    <xf numFmtId="0" fontId="0" fillId="0" borderId="3" xfId="0" applyFont="1" applyBorder="1"/>
    <xf numFmtId="3" fontId="13" fillId="0" borderId="1" xfId="0" applyNumberFormat="1" applyFont="1" applyBorder="1"/>
    <xf numFmtId="0" fontId="38" fillId="0" borderId="2" xfId="0" applyFont="1" applyBorder="1" applyAlignment="1">
      <alignment horizontal="center"/>
    </xf>
    <xf numFmtId="0" fontId="39" fillId="0" borderId="3" xfId="0" applyFont="1" applyBorder="1" applyAlignment="1">
      <alignment horizontal="right"/>
    </xf>
    <xf numFmtId="0" fontId="39" fillId="0" borderId="14" xfId="0" applyFont="1" applyBorder="1"/>
    <xf numFmtId="0" fontId="38" fillId="0" borderId="14" xfId="0" applyFont="1" applyBorder="1" applyAlignment="1">
      <alignment horizontal="center"/>
    </xf>
    <xf numFmtId="0" fontId="29" fillId="0" borderId="1" xfId="0" applyFont="1" applyBorder="1" applyAlignment="1">
      <alignment horizontal="center"/>
    </xf>
    <xf numFmtId="0" fontId="9" fillId="0" borderId="1" xfId="0" applyFont="1" applyBorder="1"/>
    <xf numFmtId="0" fontId="29" fillId="0" borderId="1" xfId="0" applyFont="1" applyBorder="1" applyAlignment="1">
      <alignment horizontal="left"/>
    </xf>
    <xf numFmtId="0" fontId="10" fillId="0" borderId="2" xfId="0" applyFont="1" applyBorder="1" applyAlignment="1">
      <alignment horizontal="center"/>
    </xf>
    <xf numFmtId="0" fontId="10" fillId="0" borderId="2" xfId="0" applyFont="1" applyBorder="1"/>
    <xf numFmtId="0" fontId="10" fillId="0" borderId="4" xfId="0" applyFont="1" applyBorder="1"/>
    <xf numFmtId="0" fontId="10" fillId="0" borderId="4" xfId="0" applyFont="1" applyBorder="1" applyAlignment="1">
      <alignment horizontal="center"/>
    </xf>
    <xf numFmtId="0" fontId="10" fillId="0" borderId="3" xfId="0" applyFont="1" applyBorder="1" applyAlignment="1">
      <alignment horizontal="center"/>
    </xf>
    <xf numFmtId="0" fontId="10" fillId="0" borderId="3" xfId="0" applyFont="1" applyBorder="1"/>
    <xf numFmtId="0" fontId="40" fillId="0" borderId="0" xfId="0" applyFont="1" applyAlignment="1"/>
    <xf numFmtId="0" fontId="37" fillId="0" borderId="0" xfId="0" applyFont="1" applyAlignment="1"/>
    <xf numFmtId="0" fontId="4" fillId="0" borderId="0" xfId="0" applyFont="1" applyFill="1" applyAlignment="1">
      <alignment horizontal="right"/>
    </xf>
    <xf numFmtId="0" fontId="3" fillId="0" borderId="0" xfId="0" applyFont="1" applyFill="1" applyAlignment="1">
      <alignment horizontal="right"/>
    </xf>
    <xf numFmtId="0" fontId="6" fillId="0" borderId="0" xfId="0" applyFont="1" applyAlignment="1">
      <alignment horizontal="center"/>
    </xf>
    <xf numFmtId="0" fontId="5" fillId="0" borderId="0" xfId="0" applyFont="1" applyAlignment="1">
      <alignment horizontal="center"/>
    </xf>
    <xf numFmtId="0" fontId="3" fillId="0" borderId="0" xfId="0" applyFont="1" applyAlignment="1"/>
    <xf numFmtId="0" fontId="8" fillId="0" borderId="0" xfId="0" applyFont="1" applyAlignment="1">
      <alignment horizontal="center"/>
    </xf>
    <xf numFmtId="0" fontId="0" fillId="0" borderId="0" xfId="0" applyAlignment="1">
      <alignment horizontal="center"/>
    </xf>
    <xf numFmtId="0" fontId="40" fillId="0" borderId="0" xfId="0" applyFont="1" applyAlignment="1"/>
    <xf numFmtId="0" fontId="3" fillId="0" borderId="0" xfId="0" applyFont="1" applyAlignment="1">
      <alignment horizontal="center"/>
    </xf>
    <xf numFmtId="0" fontId="4" fillId="0" borderId="0" xfId="0" applyFont="1" applyAlignment="1"/>
    <xf numFmtId="0" fontId="9" fillId="0" borderId="0" xfId="0" applyFont="1" applyAlignment="1"/>
    <xf numFmtId="0" fontId="9" fillId="0" borderId="0" xfId="0" applyFont="1" applyAlignment="1">
      <alignment horizontal="left"/>
    </xf>
    <xf numFmtId="0" fontId="39" fillId="0" borderId="30" xfId="0" applyFont="1" applyBorder="1" applyAlignment="1"/>
    <xf numFmtId="0" fontId="39" fillId="0" borderId="31" xfId="0" applyFont="1" applyBorder="1" applyAlignment="1"/>
    <xf numFmtId="0" fontId="5" fillId="0" borderId="12" xfId="0" applyFont="1" applyBorder="1" applyAlignment="1"/>
    <xf numFmtId="0" fontId="5" fillId="0" borderId="13" xfId="0" applyFont="1" applyBorder="1" applyAlignment="1"/>
    <xf numFmtId="0" fontId="38" fillId="0" borderId="7" xfId="0" applyFont="1" applyBorder="1" applyAlignment="1"/>
    <xf numFmtId="0" fontId="38" fillId="0" borderId="14" xfId="0" applyFont="1" applyBorder="1" applyAlignment="1"/>
    <xf numFmtId="0" fontId="5" fillId="0" borderId="17" xfId="0" applyFont="1" applyBorder="1" applyAlignment="1"/>
    <xf numFmtId="0" fontId="5" fillId="0" borderId="30" xfId="0" applyFont="1" applyBorder="1" applyAlignment="1"/>
    <xf numFmtId="0" fontId="5" fillId="0" borderId="32" xfId="0" applyFont="1" applyBorder="1" applyAlignment="1"/>
    <xf numFmtId="0" fontId="5" fillId="0" borderId="31" xfId="0" applyFont="1" applyBorder="1" applyAlignment="1"/>
    <xf numFmtId="0" fontId="5" fillId="0" borderId="6" xfId="0" applyFont="1" applyBorder="1" applyAlignment="1"/>
    <xf numFmtId="0" fontId="5" fillId="0" borderId="8" xfId="0" applyFont="1" applyBorder="1" applyAlignment="1"/>
    <xf numFmtId="0" fontId="5" fillId="0" borderId="5" xfId="0" applyFont="1" applyBorder="1" applyAlignment="1"/>
    <xf numFmtId="0" fontId="5" fillId="0" borderId="11" xfId="0" applyFont="1" applyBorder="1" applyAlignment="1"/>
    <xf numFmtId="0" fontId="5" fillId="0" borderId="7" xfId="0" applyFont="1" applyBorder="1" applyAlignment="1"/>
    <xf numFmtId="0" fontId="5" fillId="0" borderId="15" xfId="0" applyFont="1" applyBorder="1" applyAlignment="1"/>
    <xf numFmtId="0" fontId="38" fillId="0" borderId="7" xfId="0" applyFont="1" applyBorder="1" applyAlignment="1">
      <alignment horizontal="left"/>
    </xf>
    <xf numFmtId="0" fontId="38" fillId="0" borderId="14" xfId="0" applyFont="1" applyBorder="1" applyAlignment="1">
      <alignment horizontal="left"/>
    </xf>
    <xf numFmtId="0" fontId="38" fillId="0" borderId="15" xfId="0" applyFont="1" applyBorder="1" applyAlignment="1">
      <alignment horizontal="left"/>
    </xf>
    <xf numFmtId="0" fontId="13" fillId="0" borderId="0" xfId="0" applyFont="1" applyAlignment="1"/>
    <xf numFmtId="0" fontId="5" fillId="0" borderId="0" xfId="0" applyFont="1" applyAlignment="1"/>
    <xf numFmtId="0" fontId="13" fillId="0" borderId="16" xfId="0" applyFont="1" applyBorder="1" applyAlignment="1"/>
    <xf numFmtId="0" fontId="5" fillId="0" borderId="16" xfId="0" applyFont="1" applyBorder="1" applyAlignment="1"/>
    <xf numFmtId="0" fontId="5" fillId="0" borderId="5" xfId="0" applyFont="1" applyBorder="1" applyAlignment="1">
      <alignment vertical="center"/>
    </xf>
    <xf numFmtId="0" fontId="5" fillId="0" borderId="11"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vertical="center"/>
    </xf>
    <xf numFmtId="0" fontId="5" fillId="0" borderId="13" xfId="0" applyFont="1" applyBorder="1" applyAlignment="1">
      <alignment vertical="center"/>
    </xf>
    <xf numFmtId="0" fontId="30" fillId="0" borderId="0" xfId="0" applyFont="1" applyAlignment="1"/>
    <xf numFmtId="0" fontId="31" fillId="0" borderId="0" xfId="0" applyFont="1" applyAlignment="1"/>
    <xf numFmtId="0" fontId="0" fillId="0" borderId="0" xfId="0" applyAlignment="1"/>
    <xf numFmtId="0" fontId="0" fillId="0" borderId="0" xfId="0" applyFont="1" applyAlignment="1"/>
    <xf numFmtId="0" fontId="14" fillId="0" borderId="0" xfId="0" applyFont="1" applyAlignment="1">
      <alignment horizontal="center" vertical="center"/>
    </xf>
    <xf numFmtId="0" fontId="9" fillId="0" borderId="6" xfId="0" applyFont="1" applyBorder="1" applyAlignment="1"/>
    <xf numFmtId="0" fontId="0" fillId="0" borderId="8" xfId="0" applyFont="1" applyBorder="1" applyAlignment="1"/>
    <xf numFmtId="0" fontId="21" fillId="0" borderId="6" xfId="0" applyFont="1" applyBorder="1" applyAlignment="1"/>
    <xf numFmtId="0" fontId="24" fillId="0" borderId="0" xfId="0" applyFont="1" applyAlignment="1"/>
    <xf numFmtId="0" fontId="24" fillId="0" borderId="8" xfId="0" applyFont="1" applyBorder="1" applyAlignment="1"/>
    <xf numFmtId="0" fontId="7" fillId="0" borderId="7" xfId="0" applyFont="1" applyBorder="1" applyAlignment="1"/>
    <xf numFmtId="0" fontId="0" fillId="0" borderId="14" xfId="0" applyBorder="1" applyAlignment="1"/>
    <xf numFmtId="0" fontId="0" fillId="0" borderId="15" xfId="0" applyBorder="1" applyAlignment="1"/>
    <xf numFmtId="0" fontId="7" fillId="0" borderId="7" xfId="0" applyFont="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21" fillId="0" borderId="0" xfId="0" applyFont="1" applyAlignment="1"/>
    <xf numFmtId="0" fontId="21" fillId="0" borderId="8" xfId="0" applyFont="1" applyBorder="1" applyAlignment="1"/>
    <xf numFmtId="0" fontId="9" fillId="0" borderId="0" xfId="0" applyFont="1" applyBorder="1" applyAlignment="1"/>
    <xf numFmtId="0" fontId="29" fillId="0" borderId="0" xfId="0" applyFont="1" applyAlignment="1"/>
    <xf numFmtId="0" fontId="14" fillId="0" borderId="0" xfId="0" applyFont="1" applyAlignment="1">
      <alignment horizontal="center"/>
    </xf>
    <xf numFmtId="0" fontId="11" fillId="0" borderId="0" xfId="0" applyFont="1" applyAlignment="1"/>
    <xf numFmtId="0" fontId="5" fillId="0" borderId="0" xfId="0" applyFont="1" applyFill="1" applyBorder="1" applyAlignment="1"/>
    <xf numFmtId="0" fontId="5" fillId="0" borderId="33" xfId="0" applyFont="1" applyBorder="1" applyAlignment="1">
      <alignment horizontal="center"/>
    </xf>
    <xf numFmtId="0" fontId="5" fillId="0" borderId="24" xfId="0" applyFont="1" applyBorder="1" applyAlignment="1">
      <alignment horizontal="center"/>
    </xf>
    <xf numFmtId="176" fontId="13" fillId="0" borderId="23" xfId="0" applyNumberFormat="1" applyFont="1" applyBorder="1" applyAlignment="1">
      <alignment horizontal="center" vertical="center"/>
    </xf>
    <xf numFmtId="176" fontId="13" fillId="0" borderId="3" xfId="0" applyNumberFormat="1" applyFont="1" applyBorder="1" applyAlignment="1">
      <alignment horizontal="center" vertical="center"/>
    </xf>
    <xf numFmtId="0" fontId="5" fillId="0" borderId="2" xfId="0" applyFont="1" applyBorder="1" applyAlignment="1">
      <alignment vertical="center"/>
    </xf>
    <xf numFmtId="0" fontId="5" fillId="0" borderId="20" xfId="0" applyFont="1" applyBorder="1" applyAlignment="1">
      <alignment vertical="center"/>
    </xf>
    <xf numFmtId="3" fontId="13" fillId="0" borderId="2" xfId="0" applyNumberFormat="1" applyFont="1" applyBorder="1" applyAlignment="1">
      <alignment horizontal="right" vertical="center"/>
    </xf>
    <xf numFmtId="0" fontId="13" fillId="0" borderId="20" xfId="0" applyFont="1" applyBorder="1" applyAlignment="1">
      <alignment horizontal="right" vertical="center"/>
    </xf>
    <xf numFmtId="0" fontId="5" fillId="0" borderId="5" xfId="0" applyFont="1" applyBorder="1" applyAlignment="1">
      <alignment horizontal="right" vertical="center"/>
    </xf>
    <xf numFmtId="0" fontId="5" fillId="0" borderId="12" xfId="0" applyFont="1" applyBorder="1" applyAlignment="1">
      <alignment horizontal="right" vertical="center"/>
    </xf>
    <xf numFmtId="176" fontId="13" fillId="0" borderId="2" xfId="0" applyNumberFormat="1" applyFont="1" applyBorder="1" applyAlignment="1">
      <alignment horizontal="center" vertical="center"/>
    </xf>
    <xf numFmtId="176" fontId="13" fillId="0" borderId="20" xfId="0" applyNumberFormat="1" applyFont="1" applyBorder="1" applyAlignment="1">
      <alignment horizontal="center" vertical="center"/>
    </xf>
    <xf numFmtId="0" fontId="5" fillId="0" borderId="23" xfId="0" applyFont="1" applyBorder="1" applyAlignment="1">
      <alignment vertical="center"/>
    </xf>
    <xf numFmtId="0" fontId="5" fillId="0" borderId="3" xfId="0" applyFont="1" applyBorder="1" applyAlignment="1">
      <alignment vertical="center"/>
    </xf>
    <xf numFmtId="3" fontId="13" fillId="0" borderId="23" xfId="0" applyNumberFormat="1" applyFont="1" applyBorder="1" applyAlignment="1">
      <alignment horizontal="right" vertical="center"/>
    </xf>
    <xf numFmtId="0" fontId="13" fillId="0" borderId="3" xfId="0" applyFont="1" applyBorder="1" applyAlignment="1">
      <alignment horizontal="right" vertical="center"/>
    </xf>
    <xf numFmtId="0" fontId="5" fillId="0" borderId="34" xfId="0" applyFont="1" applyBorder="1" applyAlignment="1">
      <alignment horizontal="right" vertical="center"/>
    </xf>
    <xf numFmtId="0" fontId="5" fillId="0" borderId="25" xfId="0" applyFont="1" applyBorder="1" applyAlignment="1">
      <alignment vertical="center" wrapText="1"/>
    </xf>
    <xf numFmtId="0" fontId="0" fillId="0" borderId="16" xfId="0" applyBorder="1" applyAlignment="1">
      <alignment vertical="center" wrapText="1"/>
    </xf>
    <xf numFmtId="0" fontId="5" fillId="0" borderId="4" xfId="0" applyFont="1" applyBorder="1" applyAlignment="1">
      <alignment vertical="center"/>
    </xf>
    <xf numFmtId="0" fontId="5" fillId="0" borderId="0" xfId="0" applyFont="1" applyBorder="1" applyAlignment="1">
      <alignment vertical="center" wrapText="1"/>
    </xf>
    <xf numFmtId="0" fontId="0" fillId="0" borderId="0" xfId="0" applyBorder="1" applyAlignment="1">
      <alignment vertical="center" wrapText="1"/>
    </xf>
    <xf numFmtId="0" fontId="5" fillId="0" borderId="6" xfId="0" applyFont="1" applyBorder="1" applyAlignment="1">
      <alignment horizontal="right" vertical="center"/>
    </xf>
    <xf numFmtId="0" fontId="5" fillId="0" borderId="35" xfId="0" applyFont="1" applyBorder="1" applyAlignment="1">
      <alignment horizontal="right" vertical="center"/>
    </xf>
    <xf numFmtId="0" fontId="5" fillId="0" borderId="0" xfId="0" applyFont="1" applyBorder="1" applyAlignment="1">
      <alignment vertical="center"/>
    </xf>
    <xf numFmtId="0" fontId="5" fillId="0" borderId="36" xfId="0" applyFont="1" applyBorder="1" applyAlignment="1">
      <alignment vertical="center"/>
    </xf>
    <xf numFmtId="0" fontId="5" fillId="0" borderId="21" xfId="0" applyFont="1" applyBorder="1" applyAlignment="1">
      <alignment vertical="center"/>
    </xf>
    <xf numFmtId="0" fontId="5" fillId="0" borderId="16" xfId="0" applyFont="1" applyBorder="1" applyAlignment="1">
      <alignment horizontal="center"/>
    </xf>
    <xf numFmtId="3" fontId="5" fillId="0" borderId="21" xfId="0" applyNumberFormat="1" applyFont="1" applyBorder="1" applyAlignment="1"/>
    <xf numFmtId="0" fontId="5" fillId="0" borderId="21" xfId="0" applyFont="1" applyBorder="1" applyAlignment="1"/>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0" fillId="0" borderId="16" xfId="0" applyBorder="1" applyAlignment="1">
      <alignment horizontal="center" vertical="center"/>
    </xf>
    <xf numFmtId="0" fontId="5" fillId="0" borderId="11" xfId="0" applyFont="1" applyBorder="1" applyAlignment="1">
      <alignment wrapText="1"/>
    </xf>
    <xf numFmtId="0" fontId="0" fillId="0" borderId="13" xfId="0" applyBorder="1" applyAlignment="1">
      <alignment wrapText="1"/>
    </xf>
    <xf numFmtId="0" fontId="5" fillId="0" borderId="17" xfId="0" applyFont="1" applyBorder="1" applyAlignment="1">
      <alignment horizontal="right" vertical="center"/>
    </xf>
    <xf numFmtId="0" fontId="5" fillId="0" borderId="16" xfId="0" applyFont="1" applyBorder="1" applyAlignment="1">
      <alignment horizontal="right" vertical="center"/>
    </xf>
    <xf numFmtId="0" fontId="13" fillId="0" borderId="2" xfId="0" applyFont="1" applyBorder="1" applyAlignment="1">
      <alignment vertical="center"/>
    </xf>
    <xf numFmtId="0" fontId="10" fillId="0" borderId="3" xfId="0" applyFont="1" applyBorder="1" applyAlignment="1">
      <alignment vertical="center"/>
    </xf>
    <xf numFmtId="0" fontId="38" fillId="0" borderId="16" xfId="0" applyFont="1" applyBorder="1" applyAlignment="1">
      <alignment vertical="center"/>
    </xf>
    <xf numFmtId="0" fontId="5" fillId="0" borderId="5"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3" fontId="13" fillId="0" borderId="2" xfId="0" applyNumberFormat="1" applyFont="1" applyBorder="1" applyAlignment="1">
      <alignment vertical="center"/>
    </xf>
    <xf numFmtId="0" fontId="13" fillId="0" borderId="20" xfId="0" applyFont="1" applyBorder="1" applyAlignment="1">
      <alignment vertical="center"/>
    </xf>
    <xf numFmtId="3" fontId="13" fillId="0" borderId="23" xfId="0" applyNumberFormat="1" applyFont="1" applyBorder="1" applyAlignment="1">
      <alignment vertical="center"/>
    </xf>
    <xf numFmtId="0" fontId="13" fillId="0" borderId="3" xfId="0" applyFont="1" applyBorder="1" applyAlignment="1">
      <alignment vertical="center"/>
    </xf>
    <xf numFmtId="0" fontId="5" fillId="0" borderId="17" xfId="0" applyFont="1" applyBorder="1" applyAlignment="1">
      <alignment vertical="center"/>
    </xf>
    <xf numFmtId="0" fontId="5" fillId="0" borderId="16" xfId="0" applyFont="1" applyBorder="1" applyAlignment="1">
      <alignment vertical="center"/>
    </xf>
    <xf numFmtId="0" fontId="0" fillId="0" borderId="6" xfId="0" applyBorder="1" applyAlignment="1">
      <alignment wrapText="1"/>
    </xf>
    <xf numFmtId="0" fontId="0" fillId="0" borderId="0" xfId="0" applyAlignment="1">
      <alignment wrapText="1"/>
    </xf>
    <xf numFmtId="0" fontId="5" fillId="0" borderId="14" xfId="0" applyFont="1" applyBorder="1" applyAlignment="1"/>
    <xf numFmtId="0" fontId="38" fillId="0" borderId="16" xfId="0" applyFont="1" applyBorder="1" applyAlignment="1"/>
    <xf numFmtId="0" fontId="18" fillId="0" borderId="7" xfId="0" applyFont="1" applyBorder="1" applyAlignment="1"/>
    <xf numFmtId="0" fontId="18" fillId="0" borderId="15" xfId="0" applyFont="1" applyBorder="1" applyAlignment="1"/>
    <xf numFmtId="0" fontId="18" fillId="0" borderId="0" xfId="0" applyFont="1" applyAlignment="1"/>
    <xf numFmtId="0" fontId="18" fillId="0" borderId="6" xfId="0" applyFont="1" applyBorder="1" applyAlignment="1">
      <alignment horizontal="right" vertical="center"/>
    </xf>
    <xf numFmtId="0" fontId="18" fillId="0" borderId="36" xfId="0" applyFont="1" applyBorder="1" applyAlignment="1">
      <alignment horizontal="right" vertical="center"/>
    </xf>
    <xf numFmtId="0" fontId="18" fillId="0" borderId="17" xfId="0" applyFont="1" applyBorder="1" applyAlignment="1">
      <alignment horizontal="center" vertical="center"/>
    </xf>
    <xf numFmtId="0" fontId="18" fillId="0" borderId="21" xfId="0" applyFont="1" applyBorder="1" applyAlignment="1">
      <alignment horizontal="center" vertical="center"/>
    </xf>
    <xf numFmtId="0" fontId="18" fillId="0" borderId="2" xfId="0" applyFont="1" applyBorder="1" applyAlignment="1">
      <alignment vertical="center"/>
    </xf>
    <xf numFmtId="0" fontId="18" fillId="0" borderId="20" xfId="0" applyFont="1" applyBorder="1" applyAlignment="1">
      <alignment vertical="center"/>
    </xf>
    <xf numFmtId="0" fontId="18" fillId="0" borderId="34" xfId="0" applyFont="1" applyBorder="1" applyAlignment="1">
      <alignment horizontal="center" vertical="center"/>
    </xf>
    <xf numFmtId="0" fontId="18" fillId="0" borderId="25" xfId="0" applyFont="1" applyBorder="1" applyAlignment="1">
      <alignment horizontal="center" vertical="center"/>
    </xf>
    <xf numFmtId="0" fontId="18" fillId="0" borderId="26" xfId="0" applyFont="1" applyBorder="1" applyAlignment="1">
      <alignment horizontal="center" vertical="center"/>
    </xf>
    <xf numFmtId="49" fontId="18" fillId="0" borderId="0" xfId="0" applyNumberFormat="1" applyFont="1" applyBorder="1" applyAlignment="1">
      <alignment horizontal="center" vertical="center"/>
    </xf>
    <xf numFmtId="49" fontId="0" fillId="0" borderId="0" xfId="0" applyNumberFormat="1" applyAlignment="1">
      <alignment horizontal="center" vertical="center"/>
    </xf>
    <xf numFmtId="0" fontId="18" fillId="0" borderId="8" xfId="0" applyFont="1" applyBorder="1" applyAlignment="1">
      <alignment wrapText="1"/>
    </xf>
    <xf numFmtId="0" fontId="18" fillId="0" borderId="0" xfId="0" applyFont="1" applyBorder="1" applyAlignment="1">
      <alignment horizontal="center" vertical="center"/>
    </xf>
    <xf numFmtId="0" fontId="18" fillId="0" borderId="0" xfId="0" applyFont="1" applyAlignment="1">
      <alignment horizontal="center" vertical="center"/>
    </xf>
    <xf numFmtId="49" fontId="19" fillId="0" borderId="17" xfId="0" applyNumberFormat="1" applyFont="1" applyBorder="1" applyAlignment="1">
      <alignment vertical="center"/>
    </xf>
    <xf numFmtId="49" fontId="19" fillId="0" borderId="16" xfId="0" applyNumberFormat="1" applyFont="1" applyBorder="1" applyAlignment="1">
      <alignment vertical="center"/>
    </xf>
    <xf numFmtId="0" fontId="18" fillId="0" borderId="17" xfId="0" applyFont="1" applyBorder="1" applyAlignment="1">
      <alignment horizontal="left" vertical="center" wrapText="1"/>
    </xf>
    <xf numFmtId="0" fontId="18" fillId="0" borderId="16" xfId="0" applyFont="1" applyBorder="1" applyAlignment="1">
      <alignment horizontal="left" vertical="center" wrapText="1"/>
    </xf>
    <xf numFmtId="0" fontId="18" fillId="0" borderId="2" xfId="0" applyFont="1" applyBorder="1" applyAlignment="1">
      <alignment horizontal="center"/>
    </xf>
    <xf numFmtId="0" fontId="18" fillId="0" borderId="3" xfId="0" applyFont="1" applyBorder="1" applyAlignment="1">
      <alignment horizontal="center"/>
    </xf>
    <xf numFmtId="0" fontId="18" fillId="0" borderId="5" xfId="0" applyFont="1" applyBorder="1" applyAlignment="1">
      <alignment horizontal="center"/>
    </xf>
    <xf numFmtId="0" fontId="18" fillId="0" borderId="17" xfId="0" applyFont="1" applyBorder="1" applyAlignment="1">
      <alignment horizontal="center"/>
    </xf>
    <xf numFmtId="0" fontId="18" fillId="0" borderId="11" xfId="0" applyFont="1" applyBorder="1" applyAlignment="1">
      <alignment horizontal="center"/>
    </xf>
    <xf numFmtId="0" fontId="18" fillId="0" borderId="12" xfId="0" applyFont="1" applyBorder="1" applyAlignment="1">
      <alignment horizontal="center"/>
    </xf>
    <xf numFmtId="0" fontId="18" fillId="0" borderId="16" xfId="0" applyFont="1" applyBorder="1" applyAlignment="1">
      <alignment horizontal="center"/>
    </xf>
    <xf numFmtId="0" fontId="18" fillId="0" borderId="13" xfId="0" applyFont="1" applyBorder="1" applyAlignment="1">
      <alignment horizontal="center"/>
    </xf>
    <xf numFmtId="0" fontId="18" fillId="0" borderId="7" xfId="0" applyFont="1" applyBorder="1" applyAlignment="1">
      <alignment horizontal="center"/>
    </xf>
    <xf numFmtId="0" fontId="18" fillId="0" borderId="15" xfId="0" applyFont="1" applyBorder="1" applyAlignment="1">
      <alignment horizontal="center"/>
    </xf>
    <xf numFmtId="179" fontId="20" fillId="0" borderId="2" xfId="0" applyNumberFormat="1" applyFont="1" applyBorder="1" applyAlignment="1">
      <alignment vertical="center"/>
    </xf>
    <xf numFmtId="179" fontId="10" fillId="0" borderId="20" xfId="0" applyNumberFormat="1" applyFont="1" applyBorder="1" applyAlignment="1">
      <alignment vertical="center"/>
    </xf>
    <xf numFmtId="0" fontId="0" fillId="0" borderId="2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18" fillId="0" borderId="23" xfId="0" applyFont="1" applyBorder="1" applyAlignment="1">
      <alignment horizontal="center" vertical="center"/>
    </xf>
    <xf numFmtId="0" fontId="0" fillId="0" borderId="3" xfId="0" applyBorder="1" applyAlignment="1">
      <alignment vertical="center"/>
    </xf>
    <xf numFmtId="0" fontId="0" fillId="0" borderId="6" xfId="0" applyFont="1" applyBorder="1" applyAlignment="1">
      <alignment wrapText="1"/>
    </xf>
    <xf numFmtId="0" fontId="0" fillId="0" borderId="0" xfId="0" applyFont="1" applyAlignment="1">
      <alignment wrapText="1"/>
    </xf>
    <xf numFmtId="178" fontId="20" fillId="0" borderId="2" xfId="0" applyNumberFormat="1" applyFont="1" applyBorder="1" applyAlignment="1">
      <alignment vertical="center"/>
    </xf>
    <xf numFmtId="0" fontId="0" fillId="0" borderId="20" xfId="0" applyBorder="1" applyAlignment="1">
      <alignment vertical="center"/>
    </xf>
    <xf numFmtId="0" fontId="18" fillId="0" borderId="3" xfId="0" applyFont="1" applyBorder="1" applyAlignment="1">
      <alignment horizontal="center" vertical="center"/>
    </xf>
    <xf numFmtId="0" fontId="5" fillId="0" borderId="37" xfId="0" applyFont="1" applyBorder="1" applyAlignment="1">
      <alignment horizontal="center"/>
    </xf>
    <xf numFmtId="0" fontId="5" fillId="0" borderId="38" xfId="0" applyFont="1" applyBorder="1" applyAlignment="1">
      <alignment horizontal="center"/>
    </xf>
    <xf numFmtId="0" fontId="34" fillId="0" borderId="37" xfId="0" applyFont="1" applyBorder="1" applyAlignment="1">
      <alignment horizontal="center"/>
    </xf>
    <xf numFmtId="0" fontId="34" fillId="0" borderId="38" xfId="0" applyFont="1" applyBorder="1" applyAlignment="1">
      <alignment horizontal="center"/>
    </xf>
    <xf numFmtId="0" fontId="31" fillId="0" borderId="0" xfId="0" applyFont="1" applyAlignment="1">
      <alignment horizontal="right"/>
    </xf>
    <xf numFmtId="0" fontId="22" fillId="0" borderId="16" xfId="0" applyFont="1" applyBorder="1" applyAlignment="1"/>
    <xf numFmtId="0" fontId="24" fillId="0" borderId="16" xfId="0" applyFont="1" applyBorder="1" applyAlignment="1"/>
    <xf numFmtId="0" fontId="33" fillId="0" borderId="0" xfId="0" applyFont="1" applyAlignment="1">
      <alignment horizontal="right"/>
    </xf>
    <xf numFmtId="0" fontId="27" fillId="0" borderId="0" xfId="0" applyFont="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31" fillId="0" borderId="2" xfId="0" applyFont="1" applyBorder="1" applyAlignment="1">
      <alignment horizontal="center" vertical="center"/>
    </xf>
    <xf numFmtId="0" fontId="31" fillId="0" borderId="4" xfId="0" applyFont="1" applyBorder="1" applyAlignment="1">
      <alignment horizontal="center" vertical="center"/>
    </xf>
    <xf numFmtId="0" fontId="31" fillId="0" borderId="3" xfId="0" applyFont="1" applyBorder="1" applyAlignment="1">
      <alignment horizontal="center" vertical="center"/>
    </xf>
    <xf numFmtId="0" fontId="0" fillId="0" borderId="5" xfId="0" applyBorder="1" applyAlignment="1">
      <alignment horizontal="left" vertical="center"/>
    </xf>
    <xf numFmtId="0" fontId="0" fillId="0" borderId="17"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6" xfId="0" applyBorder="1" applyAlignment="1">
      <alignment horizontal="left" vertical="center"/>
    </xf>
    <xf numFmtId="0" fontId="0" fillId="0" borderId="13" xfId="0" applyBorder="1" applyAlignment="1">
      <alignment horizontal="left" vertical="center"/>
    </xf>
    <xf numFmtId="0" fontId="28" fillId="0" borderId="5" xfId="0" applyFont="1" applyBorder="1" applyAlignment="1">
      <alignment horizontal="center" vertical="center"/>
    </xf>
    <xf numFmtId="0" fontId="28" fillId="0" borderId="11" xfId="0" applyFont="1" applyBorder="1" applyAlignment="1">
      <alignment horizontal="center" vertical="center"/>
    </xf>
    <xf numFmtId="0" fontId="28" fillId="0" borderId="6" xfId="0" applyFont="1" applyBorder="1" applyAlignment="1">
      <alignment horizontal="center" vertical="center"/>
    </xf>
    <xf numFmtId="0" fontId="28" fillId="0" borderId="8" xfId="0" applyFont="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0" fillId="0" borderId="0"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5&#20445;&#23433;g&#20849;&#26377;/&#28082;&#21270;&#30707;&#27833;&#12460;&#12473;&#27861;/&#26368;&#26032;&#29256;&#26908;&#26619;&#12510;&#12491;&#12517;&#12450;&#12523;&#31561;&#19968;&#24335;/R5&#20445;&#23433;&#27231;&#38306;&#26356;&#26032;&#12510;&#12491;&#12517;&#12450;&#12523;/&#12304;&#35352;&#36617;&#20363;&#12305;&#20445;&#23433;&#27231;&#38306;&#35469;&#23450;&#26356;&#260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保安機関認定更新申請書"/>
      <sheetName val="保安機関認定等申請内訳表"/>
      <sheetName val="事業所別保安業務区分"/>
      <sheetName val="保安業務計画書"/>
      <sheetName val="役員及び構成員に関する説明書"/>
      <sheetName val="役員及び構成員（株主等）"/>
      <sheetName val="保安業務以外の業務の種類及び概要説明書"/>
      <sheetName val="欠格事由非該当誓約書"/>
      <sheetName val="保安業務の技術的能力算定表"/>
      <sheetName val="保安業務機器の算定"/>
      <sheetName val="従業員資格者一覧表"/>
      <sheetName val="申請者及び事業所案内図 "/>
      <sheetName val="保安業務機器一覧表"/>
    </sheetNames>
    <sheetDataSet>
      <sheetData sheetId="0"/>
      <sheetData sheetId="1"/>
      <sheetData sheetId="2"/>
      <sheetData sheetId="3">
        <row r="8">
          <cell r="D8">
            <v>3000</v>
          </cell>
          <cell r="F8">
            <v>3000</v>
          </cell>
          <cell r="G8">
            <v>3000</v>
          </cell>
          <cell r="H8">
            <v>3000</v>
          </cell>
        </row>
        <row r="15">
          <cell r="D15">
            <v>22</v>
          </cell>
          <cell r="F15">
            <v>250</v>
          </cell>
        </row>
      </sheetData>
      <sheetData sheetId="4"/>
      <sheetData sheetId="5"/>
      <sheetData sheetId="6"/>
      <sheetData sheetId="7"/>
      <sheetData sheetId="8"/>
      <sheetData sheetId="9">
        <row r="39">
          <cell r="K39">
            <v>1</v>
          </cell>
        </row>
        <row r="40">
          <cell r="K40">
            <v>1</v>
          </cell>
        </row>
        <row r="41">
          <cell r="K41">
            <v>2</v>
          </cell>
        </row>
        <row r="42">
          <cell r="K42">
            <v>2</v>
          </cell>
        </row>
        <row r="43">
          <cell r="K43">
            <v>1</v>
          </cell>
        </row>
        <row r="44">
          <cell r="K44">
            <v>1</v>
          </cell>
        </row>
      </sheetData>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4"/>
  <sheetViews>
    <sheetView tabSelected="1" zoomScaleNormal="100" workbookViewId="0">
      <selection activeCell="F20" sqref="F20"/>
    </sheetView>
  </sheetViews>
  <sheetFormatPr defaultRowHeight="13"/>
  <cols>
    <col min="4" max="4" width="13.6328125" customWidth="1"/>
    <col min="5" max="5" width="14.36328125" customWidth="1"/>
    <col min="6" max="6" width="30.1796875" bestFit="1" customWidth="1"/>
    <col min="7" max="7" width="9.453125" customWidth="1"/>
  </cols>
  <sheetData>
    <row r="1" spans="1:6" ht="22.5" customHeight="1">
      <c r="A1" s="1" t="s">
        <v>0</v>
      </c>
      <c r="B1" s="1"/>
      <c r="C1" s="1"/>
      <c r="D1" s="216"/>
      <c r="E1" s="217"/>
      <c r="F1" s="217"/>
    </row>
    <row r="2" spans="1:6" ht="22.5" customHeight="1">
      <c r="A2" s="1"/>
      <c r="B2" s="1"/>
      <c r="C2" s="1"/>
      <c r="D2" s="1"/>
      <c r="E2" s="2" t="s">
        <v>1</v>
      </c>
      <c r="F2" s="2"/>
    </row>
    <row r="3" spans="1:6" ht="22.5" customHeight="1">
      <c r="A3" s="1"/>
      <c r="B3" s="1"/>
      <c r="C3" s="1"/>
      <c r="D3" s="1"/>
      <c r="E3" s="2" t="s">
        <v>2</v>
      </c>
      <c r="F3" s="2"/>
    </row>
    <row r="4" spans="1:6" ht="22.5" customHeight="1">
      <c r="A4" s="1"/>
      <c r="B4" s="1"/>
      <c r="C4" s="1"/>
      <c r="D4" s="1"/>
      <c r="E4" s="2" t="s">
        <v>3</v>
      </c>
      <c r="F4" s="2" t="s">
        <v>4</v>
      </c>
    </row>
    <row r="5" spans="1:6" ht="22.5" customHeight="1">
      <c r="A5" s="1"/>
      <c r="B5" s="1"/>
      <c r="C5" s="1"/>
      <c r="D5" s="1"/>
      <c r="E5" s="2" t="s">
        <v>5</v>
      </c>
      <c r="F5" s="2"/>
    </row>
    <row r="6" spans="1:6" ht="22.5" customHeight="1">
      <c r="A6" s="3"/>
      <c r="B6" s="3"/>
      <c r="C6" s="3"/>
      <c r="D6" s="3"/>
      <c r="E6" s="3"/>
      <c r="F6" s="3"/>
    </row>
    <row r="7" spans="1:6" ht="22.5" customHeight="1">
      <c r="A7" s="218" t="s">
        <v>6</v>
      </c>
      <c r="B7" s="219"/>
      <c r="C7" s="219"/>
      <c r="D7" s="219"/>
      <c r="E7" s="219"/>
      <c r="F7" s="219"/>
    </row>
    <row r="8" spans="1:6" ht="22.5" customHeight="1">
      <c r="A8" s="1"/>
      <c r="B8" s="4"/>
      <c r="C8" s="4"/>
      <c r="D8" s="4"/>
      <c r="E8" s="1"/>
      <c r="F8" s="186">
        <v>45200</v>
      </c>
    </row>
    <row r="9" spans="1:6" ht="22.5" customHeight="1">
      <c r="A9" s="1"/>
      <c r="B9" s="1"/>
      <c r="C9" s="1"/>
      <c r="D9" s="1"/>
      <c r="E9" s="1"/>
      <c r="F9" s="1"/>
    </row>
    <row r="10" spans="1:6" ht="22.5" customHeight="1">
      <c r="A10" s="220" t="s">
        <v>345</v>
      </c>
      <c r="B10" s="220"/>
      <c r="C10" s="220"/>
      <c r="D10" s="220"/>
      <c r="E10" s="1"/>
      <c r="F10" s="1"/>
    </row>
    <row r="11" spans="1:6" ht="22.5" customHeight="1">
      <c r="A11" s="1"/>
      <c r="B11" s="1"/>
      <c r="C11" s="1"/>
      <c r="D11" s="1"/>
      <c r="E11" s="1"/>
      <c r="F11" s="1"/>
    </row>
    <row r="12" spans="1:6" ht="22.5" customHeight="1">
      <c r="A12" s="1"/>
      <c r="B12" s="1"/>
      <c r="C12" s="221" t="s">
        <v>221</v>
      </c>
      <c r="D12" s="222"/>
      <c r="E12" s="225" t="s">
        <v>265</v>
      </c>
      <c r="F12" s="225"/>
    </row>
    <row r="13" spans="1:6" ht="22.5" customHeight="1">
      <c r="A13" s="1"/>
      <c r="B13" s="1"/>
      <c r="C13" s="221" t="s">
        <v>222</v>
      </c>
      <c r="D13" s="222"/>
      <c r="E13" s="225" t="s">
        <v>351</v>
      </c>
      <c r="F13" s="225"/>
    </row>
    <row r="14" spans="1:6" ht="22.5" customHeight="1">
      <c r="A14" s="1"/>
      <c r="B14" s="1"/>
      <c r="C14" s="224" t="s">
        <v>223</v>
      </c>
      <c r="D14" s="222"/>
      <c r="E14" s="226" t="s">
        <v>266</v>
      </c>
      <c r="F14" s="226"/>
    </row>
    <row r="15" spans="1:6" ht="22.5" customHeight="1">
      <c r="A15" s="1"/>
      <c r="B15" s="1"/>
      <c r="C15" s="133"/>
      <c r="D15" s="141"/>
      <c r="E15" s="227" t="s">
        <v>267</v>
      </c>
      <c r="F15" s="226"/>
    </row>
    <row r="16" spans="1:6" ht="22.5" customHeight="1">
      <c r="A16" s="1"/>
      <c r="B16" s="1"/>
      <c r="C16" s="224" t="s">
        <v>224</v>
      </c>
      <c r="D16" s="224"/>
      <c r="E16" s="225" t="s">
        <v>268</v>
      </c>
      <c r="F16" s="225"/>
    </row>
    <row r="17" spans="1:6" ht="22.5" customHeight="1">
      <c r="A17" s="220" t="s">
        <v>235</v>
      </c>
      <c r="B17" s="220"/>
      <c r="C17" s="220"/>
      <c r="D17" s="220"/>
      <c r="E17" s="220"/>
      <c r="F17" s="220"/>
    </row>
    <row r="18" spans="1:6" ht="22.5" customHeight="1">
      <c r="A18" s="220" t="s">
        <v>7</v>
      </c>
      <c r="B18" s="220"/>
      <c r="C18" s="220"/>
      <c r="D18" s="220"/>
      <c r="E18" s="1"/>
      <c r="F18" s="1"/>
    </row>
    <row r="19" spans="1:6" ht="22.5" customHeight="1">
      <c r="A19" s="1"/>
      <c r="B19" s="1"/>
      <c r="C19" s="1"/>
      <c r="D19" s="1"/>
      <c r="E19" s="1"/>
      <c r="F19" s="1"/>
    </row>
    <row r="20" spans="1:6" ht="22.5" customHeight="1">
      <c r="A20" s="1"/>
      <c r="B20" s="1"/>
      <c r="C20" s="1"/>
      <c r="D20" s="1"/>
      <c r="E20" s="1"/>
      <c r="F20" s="1"/>
    </row>
    <row r="21" spans="1:6" ht="22.5" customHeight="1">
      <c r="A21" s="1" t="s">
        <v>8</v>
      </c>
      <c r="B21" s="1"/>
      <c r="C21" s="1"/>
      <c r="D21" s="1"/>
      <c r="E21" s="1"/>
      <c r="F21" s="1"/>
    </row>
    <row r="22" spans="1:6" ht="21.75" customHeight="1">
      <c r="A22" s="1"/>
      <c r="B22" s="1"/>
      <c r="C22" s="1"/>
      <c r="D22" s="1"/>
      <c r="E22" s="1"/>
      <c r="F22" s="1"/>
    </row>
    <row r="23" spans="1:6" ht="22.5" customHeight="1">
      <c r="A23" s="1"/>
      <c r="B23" s="223" t="s">
        <v>269</v>
      </c>
      <c r="C23" s="223"/>
      <c r="D23" s="1"/>
      <c r="E23" s="1"/>
      <c r="F23" s="1"/>
    </row>
    <row r="24" spans="1:6" ht="22.5" customHeight="1">
      <c r="A24" s="1"/>
      <c r="B24" s="1"/>
      <c r="C24" s="1"/>
      <c r="D24" s="1"/>
      <c r="E24" s="1"/>
      <c r="F24" s="1"/>
    </row>
    <row r="25" spans="1:6" ht="22.5" customHeight="1">
      <c r="A25" s="1"/>
      <c r="B25" s="1"/>
      <c r="C25" s="1"/>
      <c r="D25" s="1"/>
      <c r="E25" s="1"/>
      <c r="F25" s="1"/>
    </row>
    <row r="26" spans="1:6" ht="22.5" customHeight="1">
      <c r="A26" s="220" t="s">
        <v>9</v>
      </c>
      <c r="B26" s="220"/>
      <c r="C26" s="220"/>
      <c r="D26" s="220"/>
      <c r="E26" s="1"/>
      <c r="F26" s="1"/>
    </row>
    <row r="27" spans="1:6" ht="22.5" customHeight="1">
      <c r="A27" s="1"/>
      <c r="B27" s="1"/>
      <c r="C27" s="1"/>
      <c r="D27" s="1"/>
      <c r="E27" s="1"/>
      <c r="F27" s="1"/>
    </row>
    <row r="28" spans="1:6" ht="21.75" customHeight="1">
      <c r="A28" s="3"/>
      <c r="B28" s="223" t="s">
        <v>270</v>
      </c>
      <c r="C28" s="223"/>
      <c r="D28" s="223"/>
      <c r="E28" s="223"/>
      <c r="F28" s="223"/>
    </row>
    <row r="29" spans="1:6" ht="21.75" customHeight="1">
      <c r="A29" s="3"/>
      <c r="B29" s="214" t="s">
        <v>271</v>
      </c>
      <c r="C29" s="215"/>
      <c r="D29" s="187"/>
      <c r="E29" s="187"/>
      <c r="F29" s="187"/>
    </row>
    <row r="30" spans="1:6" ht="21.75" customHeight="1">
      <c r="A30" s="3"/>
      <c r="B30" s="3"/>
      <c r="C30" s="3"/>
      <c r="D30" s="3"/>
      <c r="E30" s="3"/>
      <c r="F30" s="3"/>
    </row>
    <row r="31" spans="1:6" ht="21.75" customHeight="1">
      <c r="A31" s="3"/>
      <c r="B31" s="3"/>
      <c r="C31" s="3"/>
      <c r="D31" s="3"/>
      <c r="E31" s="3"/>
      <c r="F31" s="3"/>
    </row>
    <row r="32" spans="1:6" ht="20.25" customHeight="1">
      <c r="A32" s="1" t="s">
        <v>10</v>
      </c>
      <c r="B32" s="1" t="s">
        <v>272</v>
      </c>
      <c r="C32" s="1"/>
      <c r="D32" s="1"/>
      <c r="E32" s="1"/>
      <c r="F32" s="3"/>
    </row>
    <row r="33" spans="1:6" ht="21.75" customHeight="1">
      <c r="A33" s="1"/>
      <c r="B33" s="220" t="s">
        <v>11</v>
      </c>
      <c r="C33" s="220"/>
      <c r="D33" s="220"/>
      <c r="E33" s="1"/>
      <c r="F33" s="3"/>
    </row>
    <row r="34" spans="1:6" ht="21.75" customHeight="1">
      <c r="A34" s="3"/>
      <c r="B34" s="3"/>
      <c r="C34" s="3"/>
      <c r="D34" s="3"/>
      <c r="E34" s="3"/>
      <c r="F34" s="3"/>
    </row>
  </sheetData>
  <mergeCells count="18">
    <mergeCell ref="E15:F15"/>
    <mergeCell ref="E16:F16"/>
    <mergeCell ref="D1:F1"/>
    <mergeCell ref="A7:F7"/>
    <mergeCell ref="A10:D10"/>
    <mergeCell ref="C12:D12"/>
    <mergeCell ref="B33:D33"/>
    <mergeCell ref="A17:F17"/>
    <mergeCell ref="A18:D18"/>
    <mergeCell ref="A26:D26"/>
    <mergeCell ref="B28:F28"/>
    <mergeCell ref="B23:C23"/>
    <mergeCell ref="C13:D13"/>
    <mergeCell ref="C14:D14"/>
    <mergeCell ref="C16:D16"/>
    <mergeCell ref="E12:F12"/>
    <mergeCell ref="E13:F13"/>
    <mergeCell ref="E14:F14"/>
  </mergeCells>
  <phoneticPr fontId="2"/>
  <pageMargins left="0.78700000000000003" right="0.78700000000000003" top="0.98399999999999999" bottom="0.98399999999999999" header="0.51200000000000001" footer="0.51200000000000001"/>
  <pageSetup paperSize="9" scale="9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O105"/>
  <sheetViews>
    <sheetView view="pageBreakPreview" zoomScale="55" zoomScaleNormal="100" zoomScaleSheetLayoutView="55" workbookViewId="0">
      <selection activeCell="L17" sqref="L17"/>
    </sheetView>
  </sheetViews>
  <sheetFormatPr defaultRowHeight="13"/>
  <cols>
    <col min="1" max="1" width="16.90625" customWidth="1"/>
    <col min="2" max="2" width="6.36328125" customWidth="1"/>
    <col min="3" max="3" width="8.7265625" customWidth="1"/>
    <col min="4" max="4" width="2.08984375" customWidth="1"/>
    <col min="5" max="5" width="7.90625" customWidth="1"/>
    <col min="6" max="6" width="2" customWidth="1"/>
    <col min="7" max="7" width="7.7265625" customWidth="1"/>
    <col min="8" max="8" width="2.453125" customWidth="1"/>
    <col min="9" max="9" width="15.453125" customWidth="1"/>
    <col min="10" max="10" width="25.26953125" customWidth="1"/>
    <col min="11" max="11" width="11.36328125" customWidth="1"/>
  </cols>
  <sheetData>
    <row r="2" spans="1:15">
      <c r="A2" s="89" t="s">
        <v>155</v>
      </c>
      <c r="B2" s="89"/>
      <c r="C2" s="89"/>
      <c r="D2" s="89"/>
      <c r="E2" s="89"/>
      <c r="F2" s="89"/>
      <c r="G2" s="89"/>
      <c r="H2" s="89"/>
      <c r="I2" s="89"/>
      <c r="J2" s="89"/>
      <c r="K2" s="89"/>
    </row>
    <row r="3" spans="1:15">
      <c r="A3" s="358" t="s">
        <v>22</v>
      </c>
      <c r="B3" s="360" t="s">
        <v>156</v>
      </c>
      <c r="C3" s="361"/>
      <c r="D3" s="361"/>
      <c r="E3" s="361"/>
      <c r="F3" s="361"/>
      <c r="G3" s="361"/>
      <c r="H3" s="361"/>
      <c r="I3" s="362"/>
      <c r="J3" s="366" t="s">
        <v>157</v>
      </c>
      <c r="K3" s="367"/>
    </row>
    <row r="4" spans="1:15">
      <c r="A4" s="359"/>
      <c r="B4" s="363"/>
      <c r="C4" s="364"/>
      <c r="D4" s="364"/>
      <c r="E4" s="364"/>
      <c r="F4" s="364"/>
      <c r="G4" s="364"/>
      <c r="H4" s="364"/>
      <c r="I4" s="365"/>
      <c r="J4" s="92" t="s">
        <v>158</v>
      </c>
      <c r="K4" s="92" t="s">
        <v>159</v>
      </c>
    </row>
    <row r="5" spans="1:15">
      <c r="A5" s="93"/>
      <c r="B5" s="94"/>
      <c r="C5" s="95"/>
      <c r="D5" s="95"/>
      <c r="E5" s="95"/>
      <c r="F5" s="95"/>
      <c r="G5" s="95"/>
      <c r="H5" s="95"/>
      <c r="I5" s="96"/>
      <c r="J5" s="97" t="s">
        <v>160</v>
      </c>
      <c r="K5" s="97"/>
    </row>
    <row r="6" spans="1:15">
      <c r="A6" s="98"/>
      <c r="B6" s="99"/>
      <c r="C6" s="100"/>
      <c r="D6" s="100"/>
      <c r="E6" s="100"/>
      <c r="F6" s="100"/>
      <c r="G6" s="100"/>
      <c r="H6" s="100"/>
      <c r="I6" s="101"/>
      <c r="J6" s="97" t="s">
        <v>54</v>
      </c>
      <c r="K6" s="97"/>
    </row>
    <row r="7" spans="1:15">
      <c r="A7" s="98" t="s">
        <v>101</v>
      </c>
      <c r="B7" s="340" t="s">
        <v>161</v>
      </c>
      <c r="C7" s="91">
        <v>1</v>
      </c>
      <c r="D7" s="102"/>
      <c r="E7" s="102"/>
      <c r="F7" s="102"/>
      <c r="G7" s="102"/>
      <c r="H7" s="102"/>
      <c r="I7" s="101"/>
      <c r="J7" s="97" t="s">
        <v>56</v>
      </c>
      <c r="K7" s="97"/>
    </row>
    <row r="8" spans="1:15">
      <c r="A8" s="98" t="s">
        <v>104</v>
      </c>
      <c r="B8" s="340"/>
      <c r="C8" s="103">
        <v>20000</v>
      </c>
      <c r="D8" s="103"/>
      <c r="E8" s="103"/>
      <c r="F8" s="103"/>
      <c r="G8" s="103"/>
      <c r="H8" s="103"/>
      <c r="I8" s="101"/>
      <c r="J8" s="97" t="s">
        <v>58</v>
      </c>
      <c r="K8" s="97"/>
    </row>
    <row r="9" spans="1:15">
      <c r="A9" s="98"/>
      <c r="B9" s="104"/>
      <c r="C9" s="100"/>
      <c r="D9" s="100"/>
      <c r="E9" s="100"/>
      <c r="F9" s="100"/>
      <c r="G9" s="100"/>
      <c r="H9" s="100"/>
      <c r="I9" s="101"/>
      <c r="J9" s="97" t="s">
        <v>60</v>
      </c>
      <c r="K9" s="97"/>
    </row>
    <row r="10" spans="1:15">
      <c r="A10" s="105"/>
      <c r="B10" s="106"/>
      <c r="C10" s="107"/>
      <c r="D10" s="107"/>
      <c r="E10" s="107"/>
      <c r="F10" s="107"/>
      <c r="G10" s="107"/>
      <c r="H10" s="107"/>
      <c r="I10" s="108"/>
      <c r="J10" s="97" t="s">
        <v>162</v>
      </c>
      <c r="K10" s="97"/>
    </row>
    <row r="11" spans="1:15">
      <c r="A11" s="109" t="s">
        <v>105</v>
      </c>
      <c r="B11" s="340" t="s">
        <v>103</v>
      </c>
      <c r="C11" s="110">
        <v>1</v>
      </c>
      <c r="D11" s="90"/>
      <c r="E11" s="354" t="s">
        <v>163</v>
      </c>
      <c r="F11" s="134"/>
      <c r="G11" s="356" t="s">
        <v>164</v>
      </c>
      <c r="H11" s="111"/>
      <c r="I11" s="96"/>
      <c r="J11" s="97" t="s">
        <v>56</v>
      </c>
      <c r="K11" s="182">
        <f>ROUND([1]保安業務計画書!D8/(100*[1]保安業務計画書!D15)-[1]保安業務計画書!D11,3)</f>
        <v>1.3640000000000001</v>
      </c>
      <c r="L11" s="375" t="s">
        <v>330</v>
      </c>
      <c r="M11" s="376"/>
      <c r="N11" s="376"/>
      <c r="O11" s="376"/>
    </row>
    <row r="12" spans="1:15">
      <c r="A12" s="113" t="s">
        <v>111</v>
      </c>
      <c r="B12" s="340"/>
      <c r="C12" s="91" t="s">
        <v>165</v>
      </c>
      <c r="D12" s="91"/>
      <c r="E12" s="355"/>
      <c r="F12" s="135"/>
      <c r="G12" s="357"/>
      <c r="H12" s="114"/>
      <c r="I12" s="108"/>
      <c r="J12" s="97" t="s">
        <v>58</v>
      </c>
      <c r="K12" s="182">
        <f>ROUND([1]保安業務計画書!D8/(100*[1]保安業務計画書!D15)-[1]保安業務計画書!D11,3)</f>
        <v>1.3640000000000001</v>
      </c>
      <c r="L12" s="375"/>
      <c r="M12" s="376"/>
      <c r="N12" s="376"/>
      <c r="O12" s="376"/>
    </row>
    <row r="13" spans="1:15">
      <c r="A13" s="109"/>
      <c r="B13" s="115"/>
      <c r="C13" s="116"/>
      <c r="D13" s="116"/>
      <c r="E13" s="116"/>
      <c r="F13" s="116"/>
      <c r="G13" s="116"/>
      <c r="H13" s="116"/>
      <c r="I13" s="96"/>
      <c r="J13" s="97" t="s">
        <v>160</v>
      </c>
      <c r="K13" s="112"/>
    </row>
    <row r="14" spans="1:15">
      <c r="A14" s="117" t="s">
        <v>166</v>
      </c>
      <c r="B14" s="340" t="s">
        <v>102</v>
      </c>
      <c r="C14" s="91">
        <v>1</v>
      </c>
      <c r="D14" s="102"/>
      <c r="E14" s="352" t="s">
        <v>167</v>
      </c>
      <c r="F14" s="136"/>
      <c r="G14" s="118">
        <v>1</v>
      </c>
      <c r="H14" s="349" t="s">
        <v>168</v>
      </c>
      <c r="I14" s="351" t="s">
        <v>169</v>
      </c>
      <c r="J14" s="97" t="s">
        <v>54</v>
      </c>
      <c r="K14" s="112"/>
    </row>
    <row r="15" spans="1:15">
      <c r="A15" s="117" t="s">
        <v>170</v>
      </c>
      <c r="B15" s="340"/>
      <c r="C15" s="102" t="s">
        <v>171</v>
      </c>
      <c r="D15" s="102"/>
      <c r="E15" s="353"/>
      <c r="F15" s="119"/>
      <c r="G15" s="119">
        <v>4</v>
      </c>
      <c r="H15" s="350"/>
      <c r="I15" s="351"/>
      <c r="J15" s="97" t="s">
        <v>56</v>
      </c>
      <c r="K15" s="112"/>
    </row>
    <row r="16" spans="1:15">
      <c r="A16" s="117"/>
      <c r="B16" s="104"/>
      <c r="C16" s="120"/>
      <c r="D16" s="120"/>
      <c r="E16" s="120"/>
      <c r="F16" s="120"/>
      <c r="G16" s="120"/>
      <c r="H16" s="120"/>
      <c r="I16" s="101"/>
      <c r="J16" s="97" t="s">
        <v>58</v>
      </c>
      <c r="K16" s="112"/>
    </row>
    <row r="17" spans="1:11">
      <c r="A17" s="113"/>
      <c r="B17" s="106"/>
      <c r="C17" s="121"/>
      <c r="D17" s="121"/>
      <c r="E17" s="121"/>
      <c r="F17" s="121"/>
      <c r="G17" s="121"/>
      <c r="H17" s="121"/>
      <c r="I17" s="108"/>
      <c r="J17" s="97" t="s">
        <v>172</v>
      </c>
      <c r="K17" s="112"/>
    </row>
    <row r="18" spans="1:11">
      <c r="A18" s="109"/>
      <c r="B18" s="115"/>
      <c r="C18" s="116"/>
      <c r="D18" s="116"/>
      <c r="E18" s="116"/>
      <c r="F18" s="116"/>
      <c r="G18" s="116"/>
      <c r="H18" s="116"/>
      <c r="I18" s="96"/>
      <c r="J18" s="97" t="s">
        <v>160</v>
      </c>
      <c r="K18" s="112"/>
    </row>
    <row r="19" spans="1:11">
      <c r="A19" s="117"/>
      <c r="B19" s="104"/>
      <c r="C19" s="120"/>
      <c r="D19" s="120"/>
      <c r="E19" s="120"/>
      <c r="F19" s="120"/>
      <c r="G19" s="120"/>
      <c r="H19" s="120"/>
      <c r="I19" s="101"/>
      <c r="J19" s="97" t="s">
        <v>54</v>
      </c>
      <c r="K19" s="112"/>
    </row>
    <row r="20" spans="1:11">
      <c r="A20" s="117" t="s">
        <v>173</v>
      </c>
      <c r="B20" s="340" t="s">
        <v>103</v>
      </c>
      <c r="C20" s="91">
        <v>1</v>
      </c>
      <c r="D20" s="102"/>
      <c r="E20" s="352" t="s">
        <v>114</v>
      </c>
      <c r="F20" s="136"/>
      <c r="G20" s="91">
        <v>1</v>
      </c>
      <c r="H20" s="102"/>
      <c r="I20" s="101"/>
      <c r="J20" s="97" t="s">
        <v>56</v>
      </c>
      <c r="K20" s="112"/>
    </row>
    <row r="21" spans="1:11">
      <c r="A21" s="117" t="s">
        <v>174</v>
      </c>
      <c r="B21" s="340"/>
      <c r="C21" s="102" t="s">
        <v>175</v>
      </c>
      <c r="D21" s="102"/>
      <c r="E21" s="353"/>
      <c r="F21" s="119"/>
      <c r="G21" s="102">
        <v>4</v>
      </c>
      <c r="H21" s="102"/>
      <c r="I21" s="101"/>
      <c r="J21" s="97" t="s">
        <v>58</v>
      </c>
      <c r="K21" s="112"/>
    </row>
    <row r="22" spans="1:11">
      <c r="A22" s="117"/>
      <c r="B22" s="104"/>
      <c r="C22" s="120"/>
      <c r="D22" s="120"/>
      <c r="E22" s="120"/>
      <c r="F22" s="120"/>
      <c r="G22" s="120"/>
      <c r="H22" s="120"/>
      <c r="I22" s="101"/>
      <c r="J22" s="97" t="s">
        <v>60</v>
      </c>
      <c r="K22" s="112"/>
    </row>
    <row r="23" spans="1:11">
      <c r="A23" s="113"/>
      <c r="B23" s="106"/>
      <c r="C23" s="121"/>
      <c r="D23" s="121"/>
      <c r="E23" s="121"/>
      <c r="F23" s="121"/>
      <c r="G23" s="121"/>
      <c r="H23" s="121"/>
      <c r="I23" s="108"/>
      <c r="J23" s="97" t="s">
        <v>162</v>
      </c>
      <c r="K23" s="112"/>
    </row>
    <row r="24" spans="1:11">
      <c r="A24" s="109"/>
      <c r="B24" s="115"/>
      <c r="C24" s="116"/>
      <c r="D24" s="116"/>
      <c r="E24" s="116"/>
      <c r="F24" s="116"/>
      <c r="G24" s="116"/>
      <c r="H24" s="116"/>
      <c r="I24" s="96"/>
      <c r="J24" s="97" t="s">
        <v>160</v>
      </c>
      <c r="K24" s="157">
        <f>ROUND([1]保安業務計画書!H8/20000,3)</f>
        <v>0.15</v>
      </c>
    </row>
    <row r="25" spans="1:11">
      <c r="A25" s="117"/>
      <c r="B25" s="104"/>
      <c r="C25" s="120"/>
      <c r="D25" s="120"/>
      <c r="E25" s="120"/>
      <c r="F25" s="120"/>
      <c r="G25" s="120"/>
      <c r="H25" s="120"/>
      <c r="I25" s="101"/>
      <c r="J25" s="97" t="s">
        <v>54</v>
      </c>
      <c r="K25" s="157">
        <f>ROUND([1]保安業務計画書!H8/20000,3)</f>
        <v>0.15</v>
      </c>
    </row>
    <row r="26" spans="1:11">
      <c r="A26" s="117" t="s">
        <v>176</v>
      </c>
      <c r="B26" s="340" t="s">
        <v>103</v>
      </c>
      <c r="C26" s="91">
        <v>1</v>
      </c>
      <c r="D26" s="102"/>
      <c r="E26" s="120"/>
      <c r="F26" s="120"/>
      <c r="G26" s="120"/>
      <c r="H26" s="120"/>
      <c r="I26" s="101"/>
      <c r="J26" s="97" t="s">
        <v>56</v>
      </c>
      <c r="K26" s="157">
        <f>ROUND([1]保安業務計画書!H8/20000,3)</f>
        <v>0.15</v>
      </c>
    </row>
    <row r="27" spans="1:11">
      <c r="A27" s="117"/>
      <c r="B27" s="340"/>
      <c r="C27" s="103">
        <v>20000</v>
      </c>
      <c r="D27" s="103"/>
      <c r="E27" s="100"/>
      <c r="F27" s="100"/>
      <c r="G27" s="100"/>
      <c r="H27" s="100"/>
      <c r="I27" s="101"/>
      <c r="J27" s="97" t="s">
        <v>58</v>
      </c>
      <c r="K27" s="157">
        <f>ROUND([1]保安業務計画書!H8/20000,3)</f>
        <v>0.15</v>
      </c>
    </row>
    <row r="28" spans="1:11">
      <c r="A28" s="117"/>
      <c r="B28" s="104"/>
      <c r="C28" s="120"/>
      <c r="D28" s="120"/>
      <c r="E28" s="120"/>
      <c r="F28" s="120"/>
      <c r="G28" s="120"/>
      <c r="H28" s="120"/>
      <c r="I28" s="101"/>
      <c r="J28" s="97" t="s">
        <v>60</v>
      </c>
      <c r="K28" s="157">
        <f>ROUND([1]保安業務計画書!H8/20000,3)</f>
        <v>0.15</v>
      </c>
    </row>
    <row r="29" spans="1:11">
      <c r="A29" s="113"/>
      <c r="B29" s="106"/>
      <c r="C29" s="121"/>
      <c r="D29" s="121"/>
      <c r="E29" s="121"/>
      <c r="F29" s="121"/>
      <c r="G29" s="121"/>
      <c r="H29" s="121"/>
      <c r="I29" s="108"/>
      <c r="J29" s="97" t="s">
        <v>162</v>
      </c>
      <c r="K29" s="157">
        <f>ROUND([1]保安業務計画書!H8/20000,3)</f>
        <v>0.15</v>
      </c>
    </row>
    <row r="30" spans="1:11">
      <c r="A30" s="109"/>
      <c r="B30" s="115"/>
      <c r="C30" s="116"/>
      <c r="D30" s="116"/>
      <c r="E30" s="116"/>
      <c r="F30" s="116"/>
      <c r="G30" s="116"/>
      <c r="H30" s="116"/>
      <c r="I30" s="96"/>
      <c r="J30" s="97" t="s">
        <v>160</v>
      </c>
      <c r="K30" s="157">
        <f>ROUND([1]保安業務計画書!F8/(20*[1]保安業務計画書!F15)*0.25,3)</f>
        <v>0.15</v>
      </c>
    </row>
    <row r="31" spans="1:11">
      <c r="A31" s="117"/>
      <c r="B31" s="340" t="s">
        <v>177</v>
      </c>
      <c r="C31" s="91">
        <v>1</v>
      </c>
      <c r="D31" s="102"/>
      <c r="E31" s="352" t="s">
        <v>178</v>
      </c>
      <c r="F31" s="136"/>
      <c r="G31" s="91">
        <v>1</v>
      </c>
      <c r="H31" s="102"/>
      <c r="I31" s="101"/>
      <c r="J31" s="97" t="s">
        <v>54</v>
      </c>
      <c r="K31" s="157">
        <f>ROUND([1]保安業務計画書!F8/(20*[1]保安業務計画書!F15)*0.25,3)</f>
        <v>0.15</v>
      </c>
    </row>
    <row r="32" spans="1:11">
      <c r="A32" s="117"/>
      <c r="B32" s="340"/>
      <c r="C32" s="102" t="s">
        <v>179</v>
      </c>
      <c r="D32" s="102"/>
      <c r="E32" s="353"/>
      <c r="F32" s="119"/>
      <c r="G32" s="102">
        <v>4</v>
      </c>
      <c r="H32" s="102"/>
      <c r="I32" s="101"/>
      <c r="J32" s="97" t="s">
        <v>56</v>
      </c>
      <c r="K32" s="157">
        <f>ROUND([1]保安業務計画書!F8/(20*[1]保安業務計画書!F15)*0.25,3)</f>
        <v>0.15</v>
      </c>
    </row>
    <row r="33" spans="1:11">
      <c r="A33" s="117" t="s">
        <v>180</v>
      </c>
      <c r="B33" s="104"/>
      <c r="C33" s="120"/>
      <c r="D33" s="120"/>
      <c r="E33" s="120"/>
      <c r="F33" s="120"/>
      <c r="G33" s="120"/>
      <c r="H33" s="120"/>
      <c r="I33" s="101"/>
      <c r="J33" s="97" t="s">
        <v>58</v>
      </c>
      <c r="K33" s="157">
        <f>ROUND([1]保安業務計画書!F8/(20*[1]保安業務計画書!F15)*0.25,3)</f>
        <v>0.15</v>
      </c>
    </row>
    <row r="34" spans="1:11">
      <c r="A34" s="117"/>
      <c r="B34" s="106"/>
      <c r="C34" s="120"/>
      <c r="D34" s="120"/>
      <c r="E34" s="120"/>
      <c r="F34" s="120"/>
      <c r="G34" s="120"/>
      <c r="H34" s="120"/>
      <c r="I34" s="101"/>
      <c r="J34" s="97" t="s">
        <v>172</v>
      </c>
      <c r="K34" s="157">
        <f>ROUND([1]保安業務計画書!F8/(20*[1]保安業務計画書!F15)*0.25,3)</f>
        <v>0.15</v>
      </c>
    </row>
    <row r="35" spans="1:11">
      <c r="A35" s="117"/>
      <c r="B35" s="340" t="s">
        <v>181</v>
      </c>
      <c r="C35" s="90">
        <v>1</v>
      </c>
      <c r="D35" s="90"/>
      <c r="E35" s="342" t="s">
        <v>182</v>
      </c>
      <c r="F35" s="137"/>
      <c r="G35" s="110">
        <v>1</v>
      </c>
      <c r="H35" s="90"/>
      <c r="I35" s="96"/>
      <c r="J35" s="344" t="s">
        <v>60</v>
      </c>
      <c r="K35" s="368">
        <f>ROUND([1]保安業務計画書!F8/(25*[1]保安業務計画書!F15)*0.25,3)</f>
        <v>0.12</v>
      </c>
    </row>
    <row r="36" spans="1:11" ht="13.5" thickBot="1">
      <c r="A36" s="122"/>
      <c r="B36" s="340"/>
      <c r="C36" s="123" t="s">
        <v>183</v>
      </c>
      <c r="D36" s="124"/>
      <c r="E36" s="343"/>
      <c r="F36" s="138"/>
      <c r="G36" s="124">
        <v>4</v>
      </c>
      <c r="H36" s="124"/>
      <c r="I36" s="125"/>
      <c r="J36" s="345"/>
      <c r="K36" s="369"/>
    </row>
    <row r="37" spans="1:11" ht="13.5" thickTop="1">
      <c r="A37" s="346" t="s">
        <v>184</v>
      </c>
      <c r="B37" s="370"/>
      <c r="C37" s="346" t="s">
        <v>185</v>
      </c>
      <c r="D37" s="347"/>
      <c r="E37" s="347"/>
      <c r="F37" s="347"/>
      <c r="G37" s="347"/>
      <c r="H37" s="347"/>
      <c r="I37" s="347"/>
      <c r="J37" s="348"/>
      <c r="K37" s="373" t="s">
        <v>186</v>
      </c>
    </row>
    <row r="38" spans="1:11" ht="12.75" customHeight="1">
      <c r="A38" s="371"/>
      <c r="B38" s="372"/>
      <c r="C38" s="126" t="s">
        <v>187</v>
      </c>
      <c r="D38" s="126"/>
      <c r="E38" s="126" t="s">
        <v>188</v>
      </c>
      <c r="F38" s="126"/>
      <c r="G38" s="7" t="s">
        <v>189</v>
      </c>
      <c r="H38" s="7"/>
      <c r="I38" s="7"/>
      <c r="J38" s="7"/>
      <c r="K38" s="374"/>
    </row>
    <row r="39" spans="1:11">
      <c r="A39" s="337" t="s">
        <v>160</v>
      </c>
      <c r="B39" s="338"/>
      <c r="C39" s="127"/>
      <c r="D39" s="128"/>
      <c r="E39" s="162">
        <f t="shared" ref="E39:E44" si="0">K24</f>
        <v>0.15</v>
      </c>
      <c r="F39" s="130" t="s">
        <v>228</v>
      </c>
      <c r="G39" s="162">
        <f>K30</f>
        <v>0.15</v>
      </c>
      <c r="H39" s="128" t="s">
        <v>229</v>
      </c>
      <c r="I39" s="128"/>
      <c r="J39" s="164">
        <f>E39+G39</f>
        <v>0.3</v>
      </c>
      <c r="K39" s="165">
        <f t="shared" ref="K39:K44" si="1">ROUNDUP(J39,0)</f>
        <v>1</v>
      </c>
    </row>
    <row r="40" spans="1:11">
      <c r="A40" s="337" t="s">
        <v>54</v>
      </c>
      <c r="B40" s="338"/>
      <c r="C40" s="129"/>
      <c r="D40" s="130"/>
      <c r="E40" s="162">
        <f t="shared" si="0"/>
        <v>0.15</v>
      </c>
      <c r="F40" s="130" t="s">
        <v>228</v>
      </c>
      <c r="G40" s="162">
        <f>K31</f>
        <v>0.15</v>
      </c>
      <c r="H40" s="128" t="s">
        <v>229</v>
      </c>
      <c r="I40" s="130"/>
      <c r="J40" s="164">
        <f>E40+G40</f>
        <v>0.3</v>
      </c>
      <c r="K40" s="165">
        <f t="shared" si="1"/>
        <v>1</v>
      </c>
    </row>
    <row r="41" spans="1:11">
      <c r="A41" s="337" t="s">
        <v>56</v>
      </c>
      <c r="B41" s="338"/>
      <c r="C41" s="159">
        <f>K11</f>
        <v>1.3640000000000001</v>
      </c>
      <c r="D41" s="158" t="s">
        <v>228</v>
      </c>
      <c r="E41" s="162">
        <f t="shared" si="0"/>
        <v>0.15</v>
      </c>
      <c r="F41" s="130" t="s">
        <v>228</v>
      </c>
      <c r="G41" s="162">
        <f>K32</f>
        <v>0.15</v>
      </c>
      <c r="H41" s="128" t="s">
        <v>229</v>
      </c>
      <c r="I41" s="130"/>
      <c r="J41" s="164">
        <f>C41+E41+G41</f>
        <v>1.6639999999999999</v>
      </c>
      <c r="K41" s="165">
        <f t="shared" si="1"/>
        <v>2</v>
      </c>
    </row>
    <row r="42" spans="1:11">
      <c r="A42" s="337" t="s">
        <v>58</v>
      </c>
      <c r="B42" s="338"/>
      <c r="C42" s="159">
        <f>K12</f>
        <v>1.3640000000000001</v>
      </c>
      <c r="D42" s="158" t="s">
        <v>228</v>
      </c>
      <c r="E42" s="162">
        <f t="shared" si="0"/>
        <v>0.15</v>
      </c>
      <c r="F42" s="130" t="s">
        <v>228</v>
      </c>
      <c r="G42" s="162">
        <f>K33</f>
        <v>0.15</v>
      </c>
      <c r="H42" s="128" t="s">
        <v>229</v>
      </c>
      <c r="I42" s="130"/>
      <c r="J42" s="164">
        <f>C42+E42+G42</f>
        <v>1.6639999999999999</v>
      </c>
      <c r="K42" s="165">
        <f t="shared" si="1"/>
        <v>2</v>
      </c>
    </row>
    <row r="43" spans="1:11">
      <c r="A43" s="337" t="s">
        <v>60</v>
      </c>
      <c r="B43" s="338"/>
      <c r="C43" s="129"/>
      <c r="D43" s="130"/>
      <c r="E43" s="162">
        <f t="shared" si="0"/>
        <v>0.15</v>
      </c>
      <c r="F43" s="130" t="s">
        <v>228</v>
      </c>
      <c r="G43" s="161">
        <f>K35</f>
        <v>0.12</v>
      </c>
      <c r="H43" s="128" t="s">
        <v>229</v>
      </c>
      <c r="I43" s="130"/>
      <c r="J43" s="164">
        <f>E43+G43</f>
        <v>0.27</v>
      </c>
      <c r="K43" s="165">
        <f t="shared" si="1"/>
        <v>1</v>
      </c>
    </row>
    <row r="44" spans="1:11">
      <c r="A44" s="337" t="s">
        <v>162</v>
      </c>
      <c r="B44" s="338"/>
      <c r="C44" s="129"/>
      <c r="D44" s="130"/>
      <c r="E44" s="162">
        <f t="shared" si="0"/>
        <v>0.15</v>
      </c>
      <c r="F44" s="130" t="s">
        <v>228</v>
      </c>
      <c r="G44" s="162">
        <f>K34</f>
        <v>0.15</v>
      </c>
      <c r="H44" s="128" t="s">
        <v>229</v>
      </c>
      <c r="I44" s="130"/>
      <c r="J44" s="164">
        <f>E44+G44</f>
        <v>0.3</v>
      </c>
      <c r="K44" s="165">
        <f t="shared" si="1"/>
        <v>1</v>
      </c>
    </row>
    <row r="45" spans="1:11">
      <c r="A45" s="89"/>
      <c r="B45" s="89"/>
      <c r="C45" s="89"/>
      <c r="D45" s="89"/>
      <c r="E45" s="89"/>
      <c r="F45" s="89"/>
      <c r="G45" s="89"/>
      <c r="H45" s="89"/>
      <c r="I45" s="89"/>
      <c r="J45" s="89"/>
      <c r="K45" s="89"/>
    </row>
    <row r="46" spans="1:11">
      <c r="A46" s="339" t="s">
        <v>190</v>
      </c>
      <c r="B46" s="339"/>
      <c r="C46" s="339"/>
      <c r="D46" s="339"/>
      <c r="E46" s="339"/>
      <c r="F46" s="339"/>
      <c r="G46" s="339"/>
      <c r="H46" s="339"/>
      <c r="I46" s="339"/>
      <c r="J46" s="339"/>
      <c r="K46" s="339"/>
    </row>
    <row r="47" spans="1:11">
      <c r="A47" s="339" t="s">
        <v>191</v>
      </c>
      <c r="B47" s="339"/>
      <c r="C47" s="339"/>
      <c r="D47" s="339"/>
      <c r="E47" s="339"/>
      <c r="F47" s="339"/>
      <c r="G47" s="339"/>
      <c r="H47" s="339"/>
      <c r="I47" s="339"/>
      <c r="J47" s="339"/>
      <c r="K47" s="89"/>
    </row>
    <row r="48" spans="1:11">
      <c r="A48" s="339" t="s">
        <v>192</v>
      </c>
      <c r="B48" s="339"/>
      <c r="C48" s="339"/>
      <c r="D48" s="339"/>
      <c r="E48" s="339"/>
      <c r="F48" s="339"/>
      <c r="G48" s="339"/>
      <c r="H48" s="339"/>
      <c r="I48" s="339"/>
      <c r="J48" s="339"/>
      <c r="K48" s="339"/>
    </row>
    <row r="49" spans="1:11">
      <c r="A49" s="339" t="s">
        <v>193</v>
      </c>
      <c r="B49" s="339"/>
      <c r="C49" s="339"/>
      <c r="D49" s="339"/>
      <c r="E49" s="339"/>
      <c r="F49" s="131"/>
      <c r="G49" s="131"/>
      <c r="H49" s="131"/>
      <c r="I49" s="89"/>
      <c r="J49" s="89"/>
      <c r="K49" s="89"/>
    </row>
    <row r="58" spans="1:11">
      <c r="A58" s="89" t="s">
        <v>155</v>
      </c>
      <c r="B58" s="89"/>
      <c r="C58" s="89"/>
      <c r="D58" s="89"/>
      <c r="E58" s="89"/>
      <c r="F58" s="89"/>
      <c r="G58" s="89"/>
      <c r="H58" s="89"/>
      <c r="I58" s="89"/>
      <c r="J58" s="89"/>
      <c r="K58" s="89"/>
    </row>
    <row r="59" spans="1:11">
      <c r="A59" s="358" t="s">
        <v>22</v>
      </c>
      <c r="B59" s="360" t="s">
        <v>156</v>
      </c>
      <c r="C59" s="361"/>
      <c r="D59" s="361"/>
      <c r="E59" s="361"/>
      <c r="F59" s="361"/>
      <c r="G59" s="361"/>
      <c r="H59" s="361"/>
      <c r="I59" s="362"/>
      <c r="J59" s="366" t="s">
        <v>157</v>
      </c>
      <c r="K59" s="367"/>
    </row>
    <row r="60" spans="1:11">
      <c r="A60" s="359"/>
      <c r="B60" s="363"/>
      <c r="C60" s="364"/>
      <c r="D60" s="364"/>
      <c r="E60" s="364"/>
      <c r="F60" s="364"/>
      <c r="G60" s="364"/>
      <c r="H60" s="364"/>
      <c r="I60" s="365"/>
      <c r="J60" s="92" t="s">
        <v>158</v>
      </c>
      <c r="K60" s="92" t="s">
        <v>159</v>
      </c>
    </row>
    <row r="61" spans="1:11">
      <c r="A61" s="93"/>
      <c r="B61" s="94"/>
      <c r="C61" s="95"/>
      <c r="D61" s="95"/>
      <c r="E61" s="95"/>
      <c r="F61" s="95"/>
      <c r="G61" s="95"/>
      <c r="H61" s="95"/>
      <c r="I61" s="96"/>
      <c r="J61" s="97" t="s">
        <v>160</v>
      </c>
      <c r="K61" s="97"/>
    </row>
    <row r="62" spans="1:11">
      <c r="A62" s="98"/>
      <c r="B62" s="99"/>
      <c r="C62" s="100"/>
      <c r="D62" s="100"/>
      <c r="E62" s="100"/>
      <c r="F62" s="100"/>
      <c r="G62" s="100"/>
      <c r="H62" s="100"/>
      <c r="I62" s="101"/>
      <c r="J62" s="97" t="s">
        <v>54</v>
      </c>
      <c r="K62" s="97"/>
    </row>
    <row r="63" spans="1:11">
      <c r="A63" s="98" t="s">
        <v>101</v>
      </c>
      <c r="B63" s="340" t="s">
        <v>194</v>
      </c>
      <c r="C63" s="91">
        <v>1</v>
      </c>
      <c r="D63" s="102"/>
      <c r="E63" s="102"/>
      <c r="F63" s="102"/>
      <c r="G63" s="102"/>
      <c r="H63" s="102"/>
      <c r="I63" s="101"/>
      <c r="J63" s="97" t="s">
        <v>56</v>
      </c>
      <c r="K63" s="97"/>
    </row>
    <row r="64" spans="1:11">
      <c r="A64" s="98" t="s">
        <v>104</v>
      </c>
      <c r="B64" s="340"/>
      <c r="C64" s="103">
        <v>20000</v>
      </c>
      <c r="D64" s="103"/>
      <c r="E64" s="103"/>
      <c r="F64" s="103"/>
      <c r="G64" s="103"/>
      <c r="H64" s="103"/>
      <c r="I64" s="101"/>
      <c r="J64" s="97" t="s">
        <v>58</v>
      </c>
      <c r="K64" s="97"/>
    </row>
    <row r="65" spans="1:15">
      <c r="A65" s="98"/>
      <c r="B65" s="104"/>
      <c r="C65" s="100"/>
      <c r="D65" s="100"/>
      <c r="E65" s="100"/>
      <c r="F65" s="100"/>
      <c r="G65" s="100"/>
      <c r="H65" s="100"/>
      <c r="I65" s="101"/>
      <c r="J65" s="97" t="s">
        <v>60</v>
      </c>
      <c r="K65" s="97"/>
    </row>
    <row r="66" spans="1:15">
      <c r="A66" s="105"/>
      <c r="B66" s="106"/>
      <c r="C66" s="107"/>
      <c r="D66" s="107"/>
      <c r="E66" s="107"/>
      <c r="F66" s="107"/>
      <c r="G66" s="107"/>
      <c r="H66" s="107"/>
      <c r="I66" s="108"/>
      <c r="J66" s="97" t="s">
        <v>162</v>
      </c>
      <c r="K66" s="97"/>
    </row>
    <row r="67" spans="1:15">
      <c r="A67" s="109" t="s">
        <v>105</v>
      </c>
      <c r="B67" s="340" t="s">
        <v>106</v>
      </c>
      <c r="C67" s="110">
        <v>1</v>
      </c>
      <c r="D67" s="90"/>
      <c r="E67" s="354" t="s">
        <v>195</v>
      </c>
      <c r="F67" s="134"/>
      <c r="G67" s="356" t="s">
        <v>164</v>
      </c>
      <c r="H67" s="111"/>
      <c r="I67" s="96"/>
      <c r="J67" s="97" t="s">
        <v>56</v>
      </c>
      <c r="K67" s="157">
        <f>ROUND(保安業務計画書!D39/(100*保安業務計画書!D46)-保安業務計画書!D42,3)</f>
        <v>0.90900000000000003</v>
      </c>
      <c r="L67" s="333" t="s">
        <v>227</v>
      </c>
      <c r="M67" s="334"/>
      <c r="N67" s="334"/>
      <c r="O67" s="334"/>
    </row>
    <row r="68" spans="1:15">
      <c r="A68" s="113" t="s">
        <v>111</v>
      </c>
      <c r="B68" s="340"/>
      <c r="C68" s="91" t="s">
        <v>230</v>
      </c>
      <c r="D68" s="91"/>
      <c r="E68" s="355"/>
      <c r="F68" s="135"/>
      <c r="G68" s="357"/>
      <c r="H68" s="114"/>
      <c r="I68" s="108"/>
      <c r="J68" s="97" t="s">
        <v>58</v>
      </c>
      <c r="K68" s="157">
        <f>ROUND(保安業務計画書!D39/(100*保安業務計画書!D46)-保安業務計画書!D42,3)</f>
        <v>0.90900000000000003</v>
      </c>
      <c r="L68" s="333"/>
      <c r="M68" s="334"/>
      <c r="N68" s="334"/>
      <c r="O68" s="334"/>
    </row>
    <row r="69" spans="1:15">
      <c r="A69" s="109"/>
      <c r="B69" s="115"/>
      <c r="C69" s="116"/>
      <c r="D69" s="116"/>
      <c r="E69" s="116"/>
      <c r="F69" s="116"/>
      <c r="G69" s="116"/>
      <c r="H69" s="116"/>
      <c r="I69" s="96"/>
      <c r="J69" s="97" t="s">
        <v>160</v>
      </c>
      <c r="K69" s="97"/>
    </row>
    <row r="70" spans="1:15">
      <c r="A70" s="117" t="s">
        <v>166</v>
      </c>
      <c r="B70" s="340" t="s">
        <v>196</v>
      </c>
      <c r="C70" s="91">
        <v>1</v>
      </c>
      <c r="D70" s="102"/>
      <c r="E70" s="352" t="s">
        <v>197</v>
      </c>
      <c r="F70" s="136"/>
      <c r="G70" s="118">
        <v>1</v>
      </c>
      <c r="H70" s="349" t="s">
        <v>198</v>
      </c>
      <c r="I70" s="351" t="s">
        <v>199</v>
      </c>
      <c r="J70" s="97" t="s">
        <v>54</v>
      </c>
      <c r="K70" s="97"/>
    </row>
    <row r="71" spans="1:15">
      <c r="A71" s="117" t="s">
        <v>170</v>
      </c>
      <c r="B71" s="340"/>
      <c r="C71" s="102" t="s">
        <v>231</v>
      </c>
      <c r="D71" s="102"/>
      <c r="E71" s="353"/>
      <c r="F71" s="119"/>
      <c r="G71" s="119">
        <v>4</v>
      </c>
      <c r="H71" s="350"/>
      <c r="I71" s="351"/>
      <c r="J71" s="97" t="s">
        <v>56</v>
      </c>
      <c r="K71" s="97"/>
    </row>
    <row r="72" spans="1:15">
      <c r="A72" s="117"/>
      <c r="B72" s="104"/>
      <c r="C72" s="120"/>
      <c r="D72" s="120"/>
      <c r="E72" s="120"/>
      <c r="F72" s="120"/>
      <c r="G72" s="120"/>
      <c r="H72" s="120"/>
      <c r="I72" s="101"/>
      <c r="J72" s="97" t="s">
        <v>58</v>
      </c>
      <c r="K72" s="97"/>
    </row>
    <row r="73" spans="1:15">
      <c r="A73" s="113"/>
      <c r="B73" s="106"/>
      <c r="C73" s="121"/>
      <c r="D73" s="121"/>
      <c r="E73" s="121"/>
      <c r="F73" s="121"/>
      <c r="G73" s="121"/>
      <c r="H73" s="121"/>
      <c r="I73" s="108"/>
      <c r="J73" s="97" t="s">
        <v>172</v>
      </c>
      <c r="K73" s="97"/>
    </row>
    <row r="74" spans="1:15">
      <c r="A74" s="109"/>
      <c r="B74" s="115"/>
      <c r="C74" s="116"/>
      <c r="D74" s="116"/>
      <c r="E74" s="116"/>
      <c r="F74" s="116"/>
      <c r="G74" s="116"/>
      <c r="H74" s="116"/>
      <c r="I74" s="96"/>
      <c r="J74" s="97" t="s">
        <v>160</v>
      </c>
      <c r="K74" s="97"/>
    </row>
    <row r="75" spans="1:15">
      <c r="A75" s="117"/>
      <c r="B75" s="104"/>
      <c r="C75" s="120"/>
      <c r="D75" s="120"/>
      <c r="E75" s="120"/>
      <c r="F75" s="120"/>
      <c r="G75" s="120"/>
      <c r="H75" s="120"/>
      <c r="I75" s="101"/>
      <c r="J75" s="97" t="s">
        <v>54</v>
      </c>
      <c r="K75" s="97"/>
    </row>
    <row r="76" spans="1:15">
      <c r="A76" s="117" t="s">
        <v>173</v>
      </c>
      <c r="B76" s="340" t="s">
        <v>200</v>
      </c>
      <c r="C76" s="91">
        <v>1</v>
      </c>
      <c r="D76" s="102"/>
      <c r="E76" s="352" t="s">
        <v>201</v>
      </c>
      <c r="F76" s="136"/>
      <c r="G76" s="91">
        <v>1</v>
      </c>
      <c r="H76" s="102"/>
      <c r="I76" s="101"/>
      <c r="J76" s="97" t="s">
        <v>56</v>
      </c>
      <c r="K76" s="97"/>
    </row>
    <row r="77" spans="1:15">
      <c r="A77" s="117" t="s">
        <v>174</v>
      </c>
      <c r="B77" s="340"/>
      <c r="C77" s="102" t="s">
        <v>232</v>
      </c>
      <c r="D77" s="102"/>
      <c r="E77" s="353"/>
      <c r="F77" s="119"/>
      <c r="G77" s="102">
        <v>4</v>
      </c>
      <c r="H77" s="102"/>
      <c r="I77" s="101"/>
      <c r="J77" s="97" t="s">
        <v>58</v>
      </c>
      <c r="K77" s="97"/>
    </row>
    <row r="78" spans="1:15">
      <c r="A78" s="117"/>
      <c r="B78" s="104"/>
      <c r="C78" s="120"/>
      <c r="D78" s="120"/>
      <c r="E78" s="120"/>
      <c r="F78" s="120"/>
      <c r="G78" s="120"/>
      <c r="H78" s="120"/>
      <c r="I78" s="101"/>
      <c r="J78" s="97" t="s">
        <v>60</v>
      </c>
      <c r="K78" s="97"/>
    </row>
    <row r="79" spans="1:15">
      <c r="A79" s="113"/>
      <c r="B79" s="106"/>
      <c r="C79" s="121"/>
      <c r="D79" s="121"/>
      <c r="E79" s="121"/>
      <c r="F79" s="121"/>
      <c r="G79" s="121"/>
      <c r="H79" s="121"/>
      <c r="I79" s="108"/>
      <c r="J79" s="97" t="s">
        <v>162</v>
      </c>
      <c r="K79" s="97"/>
    </row>
    <row r="80" spans="1:15">
      <c r="A80" s="109"/>
      <c r="B80" s="115"/>
      <c r="C80" s="116"/>
      <c r="D80" s="116"/>
      <c r="E80" s="116"/>
      <c r="F80" s="116"/>
      <c r="G80" s="116"/>
      <c r="H80" s="116"/>
      <c r="I80" s="96"/>
      <c r="J80" s="97" t="s">
        <v>160</v>
      </c>
      <c r="K80" s="166">
        <f>ROUND(保安業務計画書!H39/20000,3)</f>
        <v>0.1</v>
      </c>
    </row>
    <row r="81" spans="1:11">
      <c r="A81" s="117"/>
      <c r="B81" s="104"/>
      <c r="C81" s="120"/>
      <c r="D81" s="120"/>
      <c r="E81" s="120"/>
      <c r="F81" s="120"/>
      <c r="G81" s="120"/>
      <c r="H81" s="120"/>
      <c r="I81" s="101"/>
      <c r="J81" s="97" t="s">
        <v>54</v>
      </c>
      <c r="K81" s="166">
        <f>ROUND(保安業務計画書!H39/20000,3)</f>
        <v>0.1</v>
      </c>
    </row>
    <row r="82" spans="1:11">
      <c r="A82" s="117" t="s">
        <v>176</v>
      </c>
      <c r="B82" s="340" t="s">
        <v>124</v>
      </c>
      <c r="C82" s="91">
        <v>1</v>
      </c>
      <c r="D82" s="102"/>
      <c r="E82" s="120"/>
      <c r="F82" s="120"/>
      <c r="G82" s="120"/>
      <c r="H82" s="120"/>
      <c r="I82" s="101"/>
      <c r="J82" s="97" t="s">
        <v>56</v>
      </c>
      <c r="K82" s="166">
        <f>ROUND(保安業務計画書!H39/20000,3)</f>
        <v>0.1</v>
      </c>
    </row>
    <row r="83" spans="1:11">
      <c r="A83" s="117"/>
      <c r="B83" s="340"/>
      <c r="C83" s="103">
        <v>20000</v>
      </c>
      <c r="D83" s="103"/>
      <c r="E83" s="100"/>
      <c r="F83" s="100"/>
      <c r="G83" s="100"/>
      <c r="H83" s="100"/>
      <c r="I83" s="101"/>
      <c r="J83" s="97" t="s">
        <v>58</v>
      </c>
      <c r="K83" s="166">
        <f>ROUND(保安業務計画書!H39/20000,3)</f>
        <v>0.1</v>
      </c>
    </row>
    <row r="84" spans="1:11">
      <c r="A84" s="117"/>
      <c r="B84" s="104"/>
      <c r="C84" s="120"/>
      <c r="D84" s="120"/>
      <c r="E84" s="120"/>
      <c r="F84" s="120"/>
      <c r="G84" s="120"/>
      <c r="H84" s="120"/>
      <c r="I84" s="101"/>
      <c r="J84" s="97" t="s">
        <v>60</v>
      </c>
      <c r="K84" s="166">
        <f>ROUND(保安業務計画書!H39/20000,3)</f>
        <v>0.1</v>
      </c>
    </row>
    <row r="85" spans="1:11">
      <c r="A85" s="113"/>
      <c r="B85" s="106"/>
      <c r="C85" s="121"/>
      <c r="D85" s="121"/>
      <c r="E85" s="121"/>
      <c r="F85" s="121"/>
      <c r="G85" s="121"/>
      <c r="H85" s="121"/>
      <c r="I85" s="108"/>
      <c r="J85" s="97" t="s">
        <v>162</v>
      </c>
      <c r="K85" s="166">
        <f>ROUND(保安業務計画書!H39/20000,3)</f>
        <v>0.1</v>
      </c>
    </row>
    <row r="86" spans="1:11">
      <c r="A86" s="109"/>
      <c r="B86" s="115"/>
      <c r="C86" s="116"/>
      <c r="D86" s="116"/>
      <c r="E86" s="116"/>
      <c r="F86" s="116"/>
      <c r="G86" s="116"/>
      <c r="H86" s="116"/>
      <c r="I86" s="96"/>
      <c r="J86" s="97" t="s">
        <v>160</v>
      </c>
      <c r="K86" s="157">
        <f>ROUND(保安業務計画書!F39/(20*保安業務計画書!F46)*0.25,3)</f>
        <v>0.1</v>
      </c>
    </row>
    <row r="87" spans="1:11">
      <c r="A87" s="117"/>
      <c r="B87" s="340" t="s">
        <v>177</v>
      </c>
      <c r="C87" s="91">
        <v>1</v>
      </c>
      <c r="D87" s="102"/>
      <c r="E87" s="352" t="s">
        <v>178</v>
      </c>
      <c r="F87" s="136"/>
      <c r="G87" s="91">
        <v>1</v>
      </c>
      <c r="H87" s="102"/>
      <c r="I87" s="101"/>
      <c r="J87" s="97" t="s">
        <v>54</v>
      </c>
      <c r="K87" s="157">
        <f>ROUND(保安業務計画書!F39/(20*保安業務計画書!F46)*0.25,3)</f>
        <v>0.1</v>
      </c>
    </row>
    <row r="88" spans="1:11">
      <c r="A88" s="117"/>
      <c r="B88" s="340"/>
      <c r="C88" s="102" t="s">
        <v>233</v>
      </c>
      <c r="D88" s="102"/>
      <c r="E88" s="353"/>
      <c r="F88" s="119"/>
      <c r="G88" s="102">
        <v>4</v>
      </c>
      <c r="H88" s="102"/>
      <c r="I88" s="101"/>
      <c r="J88" s="97" t="s">
        <v>56</v>
      </c>
      <c r="K88" s="157">
        <f>ROUND(保安業務計画書!F39/(20*保安業務計画書!F46)*0.25,3)</f>
        <v>0.1</v>
      </c>
    </row>
    <row r="89" spans="1:11">
      <c r="A89" s="117" t="s">
        <v>180</v>
      </c>
      <c r="B89" s="104"/>
      <c r="C89" s="120"/>
      <c r="D89" s="120"/>
      <c r="E89" s="120"/>
      <c r="F89" s="120"/>
      <c r="G89" s="120"/>
      <c r="H89" s="120"/>
      <c r="I89" s="101"/>
      <c r="J89" s="97" t="s">
        <v>58</v>
      </c>
      <c r="K89" s="157">
        <f>ROUND(保安業務計画書!F39/(20*保安業務計画書!F46)*0.25,3)</f>
        <v>0.1</v>
      </c>
    </row>
    <row r="90" spans="1:11">
      <c r="A90" s="117"/>
      <c r="B90" s="106"/>
      <c r="C90" s="120"/>
      <c r="D90" s="120"/>
      <c r="E90" s="120"/>
      <c r="F90" s="120"/>
      <c r="G90" s="120"/>
      <c r="H90" s="120"/>
      <c r="I90" s="101"/>
      <c r="J90" s="97" t="s">
        <v>172</v>
      </c>
      <c r="K90" s="157">
        <f>ROUND(保安業務計画書!F39/(20*保安業務計画書!F46)*0.25,3)</f>
        <v>0.1</v>
      </c>
    </row>
    <row r="91" spans="1:11">
      <c r="A91" s="117"/>
      <c r="B91" s="340" t="s">
        <v>103</v>
      </c>
      <c r="C91" s="90">
        <v>1</v>
      </c>
      <c r="D91" s="90"/>
      <c r="E91" s="342" t="s">
        <v>114</v>
      </c>
      <c r="F91" s="137"/>
      <c r="G91" s="110">
        <v>1</v>
      </c>
      <c r="H91" s="90"/>
      <c r="I91" s="96"/>
      <c r="J91" s="344" t="s">
        <v>60</v>
      </c>
      <c r="K91" s="377">
        <f>ROUND(保安業務計画書!F39/(25*保安業務計画書!F46)*0.25,3)</f>
        <v>0.08</v>
      </c>
    </row>
    <row r="92" spans="1:11" ht="13.5" thickBot="1">
      <c r="A92" s="122"/>
      <c r="B92" s="341"/>
      <c r="C92" s="124" t="s">
        <v>232</v>
      </c>
      <c r="D92" s="124"/>
      <c r="E92" s="343"/>
      <c r="F92" s="138"/>
      <c r="G92" s="124">
        <v>4</v>
      </c>
      <c r="H92" s="124"/>
      <c r="I92" s="125"/>
      <c r="J92" s="345"/>
      <c r="K92" s="378"/>
    </row>
    <row r="93" spans="1:11" ht="13.5" thickTop="1">
      <c r="A93" s="346" t="s">
        <v>184</v>
      </c>
      <c r="B93" s="348"/>
      <c r="C93" s="346" t="s">
        <v>185</v>
      </c>
      <c r="D93" s="347"/>
      <c r="E93" s="347"/>
      <c r="F93" s="347"/>
      <c r="G93" s="347"/>
      <c r="H93" s="347"/>
      <c r="I93" s="347"/>
      <c r="J93" s="348"/>
      <c r="K93" s="373" t="s">
        <v>186</v>
      </c>
    </row>
    <row r="94" spans="1:11">
      <c r="A94" s="371"/>
      <c r="B94" s="372"/>
      <c r="C94" s="126" t="s">
        <v>187</v>
      </c>
      <c r="D94" s="126"/>
      <c r="E94" s="126" t="s">
        <v>188</v>
      </c>
      <c r="F94" s="126"/>
      <c r="G94" s="7" t="s">
        <v>189</v>
      </c>
      <c r="H94" s="118"/>
      <c r="I94" s="118"/>
      <c r="J94" s="139"/>
      <c r="K94" s="379"/>
    </row>
    <row r="95" spans="1:11">
      <c r="A95" s="337" t="s">
        <v>160</v>
      </c>
      <c r="B95" s="338"/>
      <c r="C95" s="129"/>
      <c r="D95" s="130"/>
      <c r="E95" s="167">
        <f t="shared" ref="E95:E100" si="2">K80</f>
        <v>0.1</v>
      </c>
      <c r="F95" s="130" t="s">
        <v>228</v>
      </c>
      <c r="G95" s="160">
        <f>K86</f>
        <v>0.1</v>
      </c>
      <c r="H95" s="170" t="s">
        <v>234</v>
      </c>
      <c r="I95" s="140"/>
      <c r="J95" s="169">
        <f>E95+G95</f>
        <v>0.2</v>
      </c>
      <c r="K95" s="171">
        <f t="shared" ref="K95:K100" si="3">ROUNDUP(J95,0)</f>
        <v>1</v>
      </c>
    </row>
    <row r="96" spans="1:11">
      <c r="A96" s="337" t="s">
        <v>54</v>
      </c>
      <c r="B96" s="338"/>
      <c r="C96" s="129"/>
      <c r="D96" s="130"/>
      <c r="E96" s="167">
        <f t="shared" si="2"/>
        <v>0.1</v>
      </c>
      <c r="F96" s="130" t="s">
        <v>228</v>
      </c>
      <c r="G96" s="160">
        <f>K87</f>
        <v>0.1</v>
      </c>
      <c r="H96" s="170" t="s">
        <v>234</v>
      </c>
      <c r="I96" s="140"/>
      <c r="J96" s="169">
        <f>E96+G96</f>
        <v>0.2</v>
      </c>
      <c r="K96" s="171">
        <f t="shared" si="3"/>
        <v>1</v>
      </c>
    </row>
    <row r="97" spans="1:11">
      <c r="A97" s="337" t="s">
        <v>56</v>
      </c>
      <c r="B97" s="338"/>
      <c r="C97" s="168">
        <f>K67</f>
        <v>0.90900000000000003</v>
      </c>
      <c r="D97" s="130" t="s">
        <v>228</v>
      </c>
      <c r="E97" s="167">
        <f t="shared" si="2"/>
        <v>0.1</v>
      </c>
      <c r="F97" s="130" t="s">
        <v>228</v>
      </c>
      <c r="G97" s="160">
        <f>K88</f>
        <v>0.1</v>
      </c>
      <c r="H97" s="170" t="s">
        <v>234</v>
      </c>
      <c r="I97" s="140"/>
      <c r="J97" s="163">
        <f>C97+E97+G97</f>
        <v>1.1090000000000002</v>
      </c>
      <c r="K97" s="171">
        <f t="shared" si="3"/>
        <v>2</v>
      </c>
    </row>
    <row r="98" spans="1:11">
      <c r="A98" s="337" t="s">
        <v>58</v>
      </c>
      <c r="B98" s="338"/>
      <c r="C98" s="168">
        <f>K68</f>
        <v>0.90900000000000003</v>
      </c>
      <c r="D98" s="130" t="s">
        <v>228</v>
      </c>
      <c r="E98" s="167">
        <f t="shared" si="2"/>
        <v>0.1</v>
      </c>
      <c r="F98" s="130" t="s">
        <v>228</v>
      </c>
      <c r="G98" s="160">
        <f>K89</f>
        <v>0.1</v>
      </c>
      <c r="H98" s="170" t="s">
        <v>234</v>
      </c>
      <c r="I98" s="140"/>
      <c r="J98" s="163">
        <f>C98+E98+G98</f>
        <v>1.1090000000000002</v>
      </c>
      <c r="K98" s="171">
        <f t="shared" si="3"/>
        <v>2</v>
      </c>
    </row>
    <row r="99" spans="1:11">
      <c r="A99" s="337" t="s">
        <v>60</v>
      </c>
      <c r="B99" s="338"/>
      <c r="C99" s="129"/>
      <c r="D99" s="130"/>
      <c r="E99" s="167">
        <f t="shared" si="2"/>
        <v>0.1</v>
      </c>
      <c r="F99" s="130" t="s">
        <v>228</v>
      </c>
      <c r="G99" s="160">
        <f>K91</f>
        <v>0.08</v>
      </c>
      <c r="H99" s="170" t="s">
        <v>234</v>
      </c>
      <c r="I99" s="140"/>
      <c r="J99" s="169">
        <f>E99+G99</f>
        <v>0.18</v>
      </c>
      <c r="K99" s="171">
        <f t="shared" si="3"/>
        <v>1</v>
      </c>
    </row>
    <row r="100" spans="1:11">
      <c r="A100" s="337" t="s">
        <v>162</v>
      </c>
      <c r="B100" s="338"/>
      <c r="C100" s="129"/>
      <c r="D100" s="130"/>
      <c r="E100" s="167">
        <f t="shared" si="2"/>
        <v>0.1</v>
      </c>
      <c r="F100" s="130" t="s">
        <v>228</v>
      </c>
      <c r="G100" s="160">
        <f>K90</f>
        <v>0.1</v>
      </c>
      <c r="H100" s="170" t="s">
        <v>234</v>
      </c>
      <c r="I100" s="140"/>
      <c r="J100" s="169">
        <f>E100+G100</f>
        <v>0.2</v>
      </c>
      <c r="K100" s="171">
        <f t="shared" si="3"/>
        <v>1</v>
      </c>
    </row>
    <row r="101" spans="1:11">
      <c r="A101" s="89"/>
      <c r="B101" s="89"/>
      <c r="C101" s="89"/>
      <c r="D101" s="89"/>
      <c r="E101" s="89"/>
      <c r="F101" s="89"/>
      <c r="G101" s="89"/>
      <c r="H101" s="89"/>
      <c r="I101" s="89"/>
      <c r="J101" s="89"/>
      <c r="K101" s="89"/>
    </row>
    <row r="102" spans="1:11">
      <c r="A102" s="339" t="s">
        <v>202</v>
      </c>
      <c r="B102" s="339"/>
      <c r="C102" s="339"/>
      <c r="D102" s="339"/>
      <c r="E102" s="339"/>
      <c r="F102" s="339"/>
      <c r="G102" s="339"/>
      <c r="H102" s="339"/>
      <c r="I102" s="339"/>
      <c r="J102" s="339"/>
      <c r="K102" s="339"/>
    </row>
    <row r="103" spans="1:11">
      <c r="A103" s="339" t="s">
        <v>203</v>
      </c>
      <c r="B103" s="339"/>
      <c r="C103" s="339"/>
      <c r="D103" s="339"/>
      <c r="E103" s="339"/>
      <c r="F103" s="339"/>
      <c r="G103" s="339"/>
      <c r="H103" s="339"/>
      <c r="I103" s="339"/>
      <c r="J103" s="339"/>
      <c r="K103" s="89"/>
    </row>
    <row r="104" spans="1:11">
      <c r="A104" s="339" t="s">
        <v>192</v>
      </c>
      <c r="B104" s="339"/>
      <c r="C104" s="339"/>
      <c r="D104" s="339"/>
      <c r="E104" s="339"/>
      <c r="F104" s="339"/>
      <c r="G104" s="339"/>
      <c r="H104" s="339"/>
      <c r="I104" s="339"/>
      <c r="J104" s="339"/>
      <c r="K104" s="339"/>
    </row>
    <row r="105" spans="1:11">
      <c r="A105" s="339" t="s">
        <v>204</v>
      </c>
      <c r="B105" s="339"/>
      <c r="C105" s="339"/>
      <c r="D105" s="339"/>
      <c r="E105" s="339"/>
      <c r="F105" s="339"/>
      <c r="G105" s="262"/>
      <c r="H105" s="6"/>
      <c r="I105" s="89"/>
      <c r="J105" s="89"/>
      <c r="K105" s="89"/>
    </row>
  </sheetData>
  <mergeCells count="68">
    <mergeCell ref="L11:O12"/>
    <mergeCell ref="L67:O68"/>
    <mergeCell ref="K91:K92"/>
    <mergeCell ref="A93:B94"/>
    <mergeCell ref="K93:K94"/>
    <mergeCell ref="B11:B12"/>
    <mergeCell ref="E11:E12"/>
    <mergeCell ref="G11:G12"/>
    <mergeCell ref="B14:B15"/>
    <mergeCell ref="E14:E15"/>
    <mergeCell ref="A3:A4"/>
    <mergeCell ref="B3:I4"/>
    <mergeCell ref="J3:K3"/>
    <mergeCell ref="B7:B8"/>
    <mergeCell ref="H14:H15"/>
    <mergeCell ref="I14:I15"/>
    <mergeCell ref="B20:B21"/>
    <mergeCell ref="E20:E21"/>
    <mergeCell ref="B26:B27"/>
    <mergeCell ref="B31:B32"/>
    <mergeCell ref="E31:E32"/>
    <mergeCell ref="A46:K46"/>
    <mergeCell ref="J35:J36"/>
    <mergeCell ref="K35:K36"/>
    <mergeCell ref="A37:B38"/>
    <mergeCell ref="C37:J37"/>
    <mergeCell ref="K37:K38"/>
    <mergeCell ref="A39:B39"/>
    <mergeCell ref="B35:B36"/>
    <mergeCell ref="E35:E36"/>
    <mergeCell ref="A40:B40"/>
    <mergeCell ref="A41:B41"/>
    <mergeCell ref="A42:B42"/>
    <mergeCell ref="A43:B43"/>
    <mergeCell ref="A44:B44"/>
    <mergeCell ref="A47:J47"/>
    <mergeCell ref="A48:K48"/>
    <mergeCell ref="A49:E49"/>
    <mergeCell ref="A59:A60"/>
    <mergeCell ref="B59:I60"/>
    <mergeCell ref="J59:K59"/>
    <mergeCell ref="B63:B64"/>
    <mergeCell ref="B67:B68"/>
    <mergeCell ref="E67:E68"/>
    <mergeCell ref="G67:G68"/>
    <mergeCell ref="B70:B71"/>
    <mergeCell ref="E70:E71"/>
    <mergeCell ref="A96:B96"/>
    <mergeCell ref="H70:H71"/>
    <mergeCell ref="I70:I71"/>
    <mergeCell ref="B76:B77"/>
    <mergeCell ref="E76:E77"/>
    <mergeCell ref="B82:B83"/>
    <mergeCell ref="B87:B88"/>
    <mergeCell ref="E87:E88"/>
    <mergeCell ref="B91:B92"/>
    <mergeCell ref="E91:E92"/>
    <mergeCell ref="J91:J92"/>
    <mergeCell ref="C93:J93"/>
    <mergeCell ref="A95:B95"/>
    <mergeCell ref="A97:B97"/>
    <mergeCell ref="A98:B98"/>
    <mergeCell ref="A104:K104"/>
    <mergeCell ref="A105:G105"/>
    <mergeCell ref="A99:B99"/>
    <mergeCell ref="A100:B100"/>
    <mergeCell ref="A102:K102"/>
    <mergeCell ref="A103:J103"/>
  </mergeCells>
  <phoneticPr fontId="2"/>
  <pageMargins left="0.78740157480314965" right="0.78740157480314965" top="0.98425196850393704" bottom="0.98425196850393704" header="0.51181102362204722" footer="0.51181102362204722"/>
  <pageSetup paperSize="9" scale="79" fitToHeight="2" orientation="portrait" r:id="rId1"/>
  <headerFooter alignWithMargins="0"/>
  <rowBreaks count="1" manualBreakCount="1">
    <brk id="53"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96"/>
  <sheetViews>
    <sheetView view="pageBreakPreview" topLeftCell="A31" zoomScaleNormal="100" zoomScaleSheetLayoutView="100" workbookViewId="0">
      <selection activeCell="G10" sqref="G10"/>
    </sheetView>
  </sheetViews>
  <sheetFormatPr defaultRowHeight="13"/>
  <cols>
    <col min="1" max="1" width="14.36328125" customWidth="1"/>
    <col min="8" max="8" width="16" customWidth="1"/>
  </cols>
  <sheetData>
    <row r="1" spans="1:8" ht="16.5" customHeight="1">
      <c r="A1" s="3" t="s">
        <v>205</v>
      </c>
      <c r="B1" s="3"/>
      <c r="C1" s="3"/>
      <c r="D1" s="3"/>
      <c r="E1" s="3"/>
      <c r="F1" s="3"/>
      <c r="G1" s="3"/>
      <c r="H1" s="3"/>
    </row>
    <row r="2" spans="1:8" ht="16.5" customHeight="1">
      <c r="A2" s="280" t="s">
        <v>348</v>
      </c>
      <c r="B2" s="280"/>
      <c r="C2" s="280"/>
      <c r="D2" s="280"/>
      <c r="E2" s="280"/>
      <c r="F2" s="280"/>
      <c r="G2" s="280"/>
      <c r="H2" s="280"/>
    </row>
    <row r="3" spans="1:8" ht="16.5" customHeight="1">
      <c r="A3" s="3"/>
      <c r="B3" s="3"/>
      <c r="C3" s="3"/>
      <c r="D3" s="384" t="s">
        <v>350</v>
      </c>
      <c r="E3" s="384"/>
      <c r="F3" s="384"/>
      <c r="G3" s="384"/>
      <c r="H3" s="384"/>
    </row>
    <row r="4" spans="1:8" ht="16.5" customHeight="1">
      <c r="A4" s="3"/>
      <c r="B4" s="3"/>
      <c r="C4" s="3"/>
      <c r="D4" s="3"/>
      <c r="E4" s="3"/>
      <c r="F4" s="385"/>
      <c r="G4" s="386"/>
      <c r="H4" s="386"/>
    </row>
    <row r="5" spans="1:8" ht="16.5" customHeight="1">
      <c r="A5" s="17"/>
      <c r="B5" s="323" t="s">
        <v>206</v>
      </c>
      <c r="C5" s="313"/>
      <c r="D5" s="313"/>
      <c r="E5" s="313"/>
      <c r="F5" s="313"/>
      <c r="G5" s="324"/>
      <c r="H5" s="53" t="s">
        <v>256</v>
      </c>
    </row>
    <row r="6" spans="1:8" ht="16.5" customHeight="1">
      <c r="A6" s="256" t="s">
        <v>75</v>
      </c>
      <c r="B6" s="325"/>
      <c r="C6" s="314"/>
      <c r="D6" s="314"/>
      <c r="E6" s="314"/>
      <c r="F6" s="314"/>
      <c r="G6" s="326"/>
      <c r="H6" s="132" t="s">
        <v>257</v>
      </c>
    </row>
    <row r="7" spans="1:8" ht="16.5" customHeight="1">
      <c r="A7" s="256"/>
      <c r="B7" s="255" t="s">
        <v>207</v>
      </c>
      <c r="C7" s="255" t="s">
        <v>208</v>
      </c>
      <c r="D7" s="255" t="s">
        <v>209</v>
      </c>
      <c r="E7" s="255" t="s">
        <v>210</v>
      </c>
      <c r="F7" s="255" t="s">
        <v>211</v>
      </c>
      <c r="G7" s="255" t="s">
        <v>212</v>
      </c>
      <c r="H7" s="132" t="s">
        <v>258</v>
      </c>
    </row>
    <row r="8" spans="1:8" ht="16.5" customHeight="1">
      <c r="A8" s="19"/>
      <c r="B8" s="257"/>
      <c r="C8" s="257"/>
      <c r="D8" s="257"/>
      <c r="E8" s="257"/>
      <c r="F8" s="257"/>
      <c r="G8" s="257"/>
      <c r="H8" s="54" t="s">
        <v>259</v>
      </c>
    </row>
    <row r="9" spans="1:8" ht="16.5" customHeight="1">
      <c r="A9" s="172"/>
      <c r="B9" s="172"/>
      <c r="C9" s="208" t="s">
        <v>331</v>
      </c>
      <c r="D9" s="208" t="s">
        <v>332</v>
      </c>
      <c r="E9" s="209"/>
      <c r="F9" s="209"/>
      <c r="G9" s="209"/>
      <c r="H9" s="209" t="s">
        <v>333</v>
      </c>
    </row>
    <row r="10" spans="1:8" ht="16.5" customHeight="1">
      <c r="A10" s="210" t="s">
        <v>274</v>
      </c>
      <c r="B10" s="174"/>
      <c r="C10" s="211" t="s">
        <v>334</v>
      </c>
      <c r="D10" s="211" t="s">
        <v>334</v>
      </c>
      <c r="E10" s="210"/>
      <c r="F10" s="210"/>
      <c r="G10" s="210"/>
      <c r="H10" s="210" t="s">
        <v>339</v>
      </c>
    </row>
    <row r="11" spans="1:8" ht="16.5" customHeight="1">
      <c r="A11" s="176"/>
      <c r="B11" s="176"/>
      <c r="C11" s="212" t="s">
        <v>335</v>
      </c>
      <c r="D11" s="212" t="s">
        <v>335</v>
      </c>
      <c r="E11" s="213"/>
      <c r="F11" s="213"/>
      <c r="G11" s="213"/>
      <c r="H11" s="213"/>
    </row>
    <row r="12" spans="1:8" ht="16.5" customHeight="1">
      <c r="A12" s="172"/>
      <c r="B12" s="172"/>
      <c r="C12" s="208" t="s">
        <v>331</v>
      </c>
      <c r="D12" s="208" t="s">
        <v>332</v>
      </c>
      <c r="E12" s="209"/>
      <c r="F12" s="209"/>
      <c r="G12" s="209"/>
      <c r="H12" s="209" t="s">
        <v>336</v>
      </c>
    </row>
    <row r="13" spans="1:8" ht="16.5" customHeight="1">
      <c r="A13" s="210" t="s">
        <v>337</v>
      </c>
      <c r="B13" s="174"/>
      <c r="C13" s="211" t="s">
        <v>334</v>
      </c>
      <c r="D13" s="211" t="s">
        <v>334</v>
      </c>
      <c r="E13" s="210"/>
      <c r="F13" s="210"/>
      <c r="G13" s="210"/>
      <c r="H13" s="210"/>
    </row>
    <row r="14" spans="1:8" ht="16.5" customHeight="1">
      <c r="A14" s="176"/>
      <c r="B14" s="176"/>
      <c r="C14" s="212" t="s">
        <v>335</v>
      </c>
      <c r="D14" s="212" t="s">
        <v>335</v>
      </c>
      <c r="E14" s="213"/>
      <c r="F14" s="213"/>
      <c r="G14" s="213"/>
      <c r="H14" s="213"/>
    </row>
    <row r="15" spans="1:8" ht="16.5" customHeight="1">
      <c r="A15" s="172"/>
      <c r="B15" s="172"/>
      <c r="C15" s="173"/>
      <c r="D15" s="173"/>
      <c r="E15" s="172"/>
      <c r="F15" s="172"/>
      <c r="G15" s="172"/>
      <c r="H15" s="172"/>
    </row>
    <row r="16" spans="1:8" ht="16.5" customHeight="1">
      <c r="A16" s="174"/>
      <c r="B16" s="174"/>
      <c r="C16" s="175"/>
      <c r="D16" s="175"/>
      <c r="E16" s="174"/>
      <c r="F16" s="174"/>
      <c r="G16" s="174"/>
      <c r="H16" s="174"/>
    </row>
    <row r="17" spans="1:8" ht="16.5" customHeight="1">
      <c r="A17" s="176"/>
      <c r="B17" s="176"/>
      <c r="C17" s="176"/>
      <c r="D17" s="176"/>
      <c r="E17" s="176"/>
      <c r="F17" s="176"/>
      <c r="G17" s="176"/>
      <c r="H17" s="176"/>
    </row>
    <row r="18" spans="1:8" ht="16.5" customHeight="1">
      <c r="A18" s="172"/>
      <c r="B18" s="172"/>
      <c r="C18" s="172"/>
      <c r="D18" s="172"/>
      <c r="E18" s="172"/>
      <c r="F18" s="172"/>
      <c r="G18" s="172"/>
      <c r="H18" s="172"/>
    </row>
    <row r="19" spans="1:8" ht="16.5" customHeight="1">
      <c r="A19" s="174"/>
      <c r="B19" s="174"/>
      <c r="C19" s="174"/>
      <c r="D19" s="174"/>
      <c r="E19" s="174"/>
      <c r="F19" s="174"/>
      <c r="G19" s="174"/>
      <c r="H19" s="174"/>
    </row>
    <row r="20" spans="1:8" ht="16.5" customHeight="1">
      <c r="A20" s="176"/>
      <c r="B20" s="176"/>
      <c r="C20" s="176"/>
      <c r="D20" s="176"/>
      <c r="E20" s="176"/>
      <c r="F20" s="176"/>
      <c r="G20" s="176"/>
      <c r="H20" s="176"/>
    </row>
    <row r="21" spans="1:8" ht="16.5" customHeight="1">
      <c r="A21" s="174"/>
      <c r="B21" s="174"/>
      <c r="C21" s="174"/>
      <c r="D21" s="174"/>
      <c r="E21" s="174"/>
      <c r="F21" s="174"/>
      <c r="G21" s="174"/>
      <c r="H21" s="174"/>
    </row>
    <row r="22" spans="1:8" ht="16.5" customHeight="1">
      <c r="A22" s="174"/>
      <c r="B22" s="174"/>
      <c r="C22" s="174"/>
      <c r="D22" s="174"/>
      <c r="E22" s="174"/>
      <c r="F22" s="174"/>
      <c r="G22" s="174"/>
      <c r="H22" s="174"/>
    </row>
    <row r="23" spans="1:8" ht="16.5" customHeight="1">
      <c r="A23" s="174"/>
      <c r="B23" s="174"/>
      <c r="C23" s="174"/>
      <c r="D23" s="174"/>
      <c r="E23" s="174"/>
      <c r="F23" s="174"/>
      <c r="G23" s="174"/>
      <c r="H23" s="174"/>
    </row>
    <row r="24" spans="1:8" ht="17.5" customHeight="1">
      <c r="A24" s="172"/>
      <c r="B24" s="143"/>
      <c r="C24" s="173"/>
      <c r="D24" s="173"/>
      <c r="E24" s="143"/>
      <c r="F24" s="143"/>
      <c r="G24" s="143"/>
      <c r="H24" s="172"/>
    </row>
    <row r="25" spans="1:8" ht="16.5" customHeight="1">
      <c r="A25" s="174"/>
      <c r="B25" s="147"/>
      <c r="C25" s="175"/>
      <c r="D25" s="175"/>
      <c r="E25" s="147"/>
      <c r="F25" s="147"/>
      <c r="G25" s="147"/>
      <c r="H25" s="174"/>
    </row>
    <row r="26" spans="1:8" ht="16.5" customHeight="1">
      <c r="A26" s="176"/>
      <c r="B26" s="148"/>
      <c r="C26" s="177"/>
      <c r="D26" s="177"/>
      <c r="E26" s="148"/>
      <c r="F26" s="148"/>
      <c r="G26" s="148"/>
      <c r="H26" s="176"/>
    </row>
    <row r="27" spans="1:8" ht="16.5" customHeight="1">
      <c r="A27" s="144"/>
      <c r="B27" s="144"/>
      <c r="C27" s="144"/>
      <c r="D27" s="144"/>
      <c r="E27" s="144"/>
      <c r="F27" s="144"/>
      <c r="G27" s="144"/>
      <c r="H27" s="144"/>
    </row>
    <row r="28" spans="1:8" ht="16.5" customHeight="1">
      <c r="A28" s="145"/>
      <c r="B28" s="145"/>
      <c r="C28" s="145"/>
      <c r="D28" s="145"/>
      <c r="E28" s="145"/>
      <c r="F28" s="145"/>
      <c r="G28" s="145"/>
      <c r="H28" s="145"/>
    </row>
    <row r="29" spans="1:8" ht="16.5" customHeight="1">
      <c r="A29" s="146"/>
      <c r="B29" s="146"/>
      <c r="C29" s="146"/>
      <c r="D29" s="146"/>
      <c r="E29" s="146"/>
      <c r="F29" s="146"/>
      <c r="G29" s="146"/>
      <c r="H29" s="146"/>
    </row>
    <row r="30" spans="1:8" ht="16.5" customHeight="1">
      <c r="A30" s="144"/>
      <c r="B30" s="144"/>
      <c r="C30" s="144"/>
      <c r="D30" s="144"/>
      <c r="E30" s="144"/>
      <c r="F30" s="144"/>
      <c r="G30" s="144"/>
      <c r="H30" s="144"/>
    </row>
    <row r="31" spans="1:8" ht="16.5" customHeight="1">
      <c r="A31" s="145"/>
      <c r="B31" s="145"/>
      <c r="C31" s="145"/>
      <c r="D31" s="145"/>
      <c r="E31" s="145"/>
      <c r="F31" s="145"/>
      <c r="G31" s="145"/>
      <c r="H31" s="145"/>
    </row>
    <row r="32" spans="1:8" ht="16.5" customHeight="1">
      <c r="A32" s="146"/>
      <c r="B32" s="146"/>
      <c r="C32" s="146"/>
      <c r="D32" s="146"/>
      <c r="E32" s="146"/>
      <c r="F32" s="146"/>
      <c r="G32" s="146"/>
      <c r="H32" s="146"/>
    </row>
    <row r="33" spans="1:8" ht="16.5" customHeight="1">
      <c r="A33" s="144"/>
      <c r="B33" s="144"/>
      <c r="C33" s="144"/>
      <c r="D33" s="144"/>
      <c r="E33" s="144"/>
      <c r="F33" s="144"/>
      <c r="G33" s="144"/>
      <c r="H33" s="144"/>
    </row>
    <row r="34" spans="1:8" ht="16.5" customHeight="1">
      <c r="A34" s="145"/>
      <c r="B34" s="145"/>
      <c r="C34" s="145"/>
      <c r="D34" s="145"/>
      <c r="E34" s="145"/>
      <c r="F34" s="145"/>
      <c r="G34" s="145"/>
      <c r="H34" s="145"/>
    </row>
    <row r="35" spans="1:8" ht="16.5" customHeight="1">
      <c r="A35" s="146"/>
      <c r="B35" s="146"/>
      <c r="C35" s="146"/>
      <c r="D35" s="146"/>
      <c r="E35" s="146"/>
      <c r="F35" s="146"/>
      <c r="G35" s="146"/>
      <c r="H35" s="146"/>
    </row>
    <row r="36" spans="1:8" ht="16.5" customHeight="1">
      <c r="A36" s="144"/>
      <c r="B36" s="144"/>
      <c r="C36" s="144"/>
      <c r="D36" s="144"/>
      <c r="E36" s="144"/>
      <c r="F36" s="144"/>
      <c r="G36" s="144"/>
      <c r="H36" s="144"/>
    </row>
    <row r="37" spans="1:8" ht="16.5" customHeight="1">
      <c r="A37" s="145"/>
      <c r="B37" s="145"/>
      <c r="C37" s="145"/>
      <c r="D37" s="145"/>
      <c r="E37" s="145"/>
      <c r="F37" s="145"/>
      <c r="G37" s="145"/>
      <c r="H37" s="145"/>
    </row>
    <row r="38" spans="1:8" ht="16.5" customHeight="1">
      <c r="A38" s="19"/>
      <c r="B38" s="19"/>
      <c r="C38" s="19"/>
      <c r="D38" s="19"/>
      <c r="E38" s="19"/>
      <c r="F38" s="19"/>
      <c r="G38" s="19"/>
      <c r="H38" s="19"/>
    </row>
    <row r="39" spans="1:8" ht="16.5" customHeight="1">
      <c r="A39" s="3"/>
      <c r="B39" s="3"/>
      <c r="C39" s="3"/>
      <c r="D39" s="3"/>
      <c r="E39" s="3"/>
      <c r="F39" s="3"/>
      <c r="G39" s="3"/>
      <c r="H39" s="3"/>
    </row>
    <row r="40" spans="1:8" ht="16.5" customHeight="1">
      <c r="A40" s="248" t="s">
        <v>213</v>
      </c>
      <c r="B40" s="262"/>
      <c r="C40" s="262"/>
      <c r="D40" s="262"/>
      <c r="E40" s="262"/>
      <c r="F40" s="262"/>
      <c r="G40" s="262"/>
      <c r="H40" s="262"/>
    </row>
    <row r="41" spans="1:8" ht="16.5" customHeight="1">
      <c r="A41" s="248" t="s">
        <v>214</v>
      </c>
      <c r="B41" s="248"/>
      <c r="C41" s="248"/>
      <c r="D41" s="248"/>
      <c r="E41" s="248"/>
      <c r="F41" s="5"/>
      <c r="G41" s="3"/>
      <c r="H41" s="3"/>
    </row>
    <row r="42" spans="1:8" ht="16.5" customHeight="1">
      <c r="A42" s="3" t="s">
        <v>215</v>
      </c>
      <c r="B42" s="3"/>
      <c r="C42" s="3"/>
      <c r="D42" s="3"/>
      <c r="E42" s="3"/>
      <c r="F42" s="3"/>
      <c r="G42" s="3"/>
      <c r="H42" s="3"/>
    </row>
    <row r="43" spans="1:8" ht="16.5" customHeight="1">
      <c r="A43" s="248" t="s">
        <v>216</v>
      </c>
      <c r="B43" s="248"/>
      <c r="C43" s="248"/>
      <c r="D43" s="248"/>
      <c r="E43" s="248"/>
      <c r="F43" s="248"/>
      <c r="G43" s="248"/>
      <c r="H43" s="248"/>
    </row>
    <row r="44" spans="1:8" ht="16.5" customHeight="1">
      <c r="A44" s="3" t="s">
        <v>261</v>
      </c>
      <c r="B44" s="3"/>
      <c r="C44" s="3"/>
      <c r="D44" s="3"/>
      <c r="E44" s="3"/>
      <c r="F44" s="3"/>
      <c r="G44" s="3"/>
      <c r="H44" s="3"/>
    </row>
    <row r="45" spans="1:8" ht="16.5" customHeight="1">
      <c r="A45" s="3" t="s">
        <v>260</v>
      </c>
      <c r="B45" s="3"/>
      <c r="C45" s="3"/>
      <c r="D45" s="3"/>
      <c r="E45" s="3"/>
      <c r="F45" s="3"/>
      <c r="G45" s="3"/>
      <c r="H45" s="3"/>
    </row>
    <row r="46" spans="1:8" ht="16.5" customHeight="1" thickBot="1">
      <c r="A46" s="3"/>
      <c r="B46" s="3"/>
      <c r="C46" s="3"/>
      <c r="D46" s="3"/>
      <c r="E46" s="3"/>
      <c r="F46" s="3"/>
      <c r="G46" s="3"/>
      <c r="H46" s="3"/>
    </row>
    <row r="47" spans="1:8" ht="16.5" customHeight="1" thickBot="1">
      <c r="A47" s="185" t="s">
        <v>263</v>
      </c>
      <c r="B47" s="382" t="s">
        <v>338</v>
      </c>
      <c r="C47" s="382"/>
      <c r="D47" s="382"/>
      <c r="E47" s="382"/>
      <c r="F47" s="382"/>
      <c r="G47" s="382"/>
      <c r="H47" s="383"/>
    </row>
    <row r="48" spans="1:8" ht="16.5" customHeight="1" thickBot="1">
      <c r="A48" s="185" t="s">
        <v>264</v>
      </c>
      <c r="B48" s="380"/>
      <c r="C48" s="380"/>
      <c r="D48" s="380"/>
      <c r="E48" s="380"/>
      <c r="F48" s="380"/>
      <c r="G48" s="380"/>
      <c r="H48" s="381"/>
    </row>
    <row r="49" spans="1:8" ht="16.5" customHeight="1">
      <c r="A49" s="3" t="s">
        <v>205</v>
      </c>
      <c r="B49" s="3"/>
      <c r="C49" s="3"/>
      <c r="D49" s="3"/>
      <c r="E49" s="3"/>
      <c r="F49" s="3"/>
      <c r="G49" s="3"/>
      <c r="H49" s="3"/>
    </row>
    <row r="50" spans="1:8" ht="19">
      <c r="A50" s="280" t="s">
        <v>349</v>
      </c>
      <c r="B50" s="280"/>
      <c r="C50" s="280"/>
      <c r="D50" s="280"/>
      <c r="E50" s="280"/>
      <c r="F50" s="280"/>
      <c r="G50" s="280"/>
      <c r="H50" s="280"/>
    </row>
    <row r="51" spans="1:8">
      <c r="A51" s="3"/>
      <c r="B51" s="3"/>
      <c r="C51" s="3"/>
      <c r="D51" s="384" t="s">
        <v>350</v>
      </c>
      <c r="E51" s="387"/>
      <c r="F51" s="387"/>
      <c r="G51" s="387"/>
      <c r="H51" s="387"/>
    </row>
    <row r="52" spans="1:8">
      <c r="A52" s="3"/>
      <c r="B52" s="3"/>
      <c r="C52" s="3"/>
      <c r="D52" s="3"/>
      <c r="E52" s="3"/>
      <c r="F52" s="385"/>
      <c r="G52" s="386"/>
      <c r="H52" s="386"/>
    </row>
    <row r="53" spans="1:8">
      <c r="A53" s="17"/>
      <c r="B53" s="323" t="s">
        <v>206</v>
      </c>
      <c r="C53" s="313"/>
      <c r="D53" s="313"/>
      <c r="E53" s="313"/>
      <c r="F53" s="313"/>
      <c r="G53" s="324"/>
      <c r="H53" s="53" t="s">
        <v>256</v>
      </c>
    </row>
    <row r="54" spans="1:8">
      <c r="A54" s="256" t="s">
        <v>75</v>
      </c>
      <c r="B54" s="325"/>
      <c r="C54" s="314"/>
      <c r="D54" s="314"/>
      <c r="E54" s="314"/>
      <c r="F54" s="314"/>
      <c r="G54" s="326"/>
      <c r="H54" s="132" t="s">
        <v>257</v>
      </c>
    </row>
    <row r="55" spans="1:8">
      <c r="A55" s="256"/>
      <c r="B55" s="255" t="s">
        <v>207</v>
      </c>
      <c r="C55" s="255" t="s">
        <v>208</v>
      </c>
      <c r="D55" s="255" t="s">
        <v>209</v>
      </c>
      <c r="E55" s="255" t="s">
        <v>210</v>
      </c>
      <c r="F55" s="255" t="s">
        <v>211</v>
      </c>
      <c r="G55" s="255" t="s">
        <v>212</v>
      </c>
      <c r="H55" s="132" t="s">
        <v>258</v>
      </c>
    </row>
    <row r="56" spans="1:8">
      <c r="A56" s="19"/>
      <c r="B56" s="257"/>
      <c r="C56" s="257"/>
      <c r="D56" s="257"/>
      <c r="E56" s="257"/>
      <c r="F56" s="257"/>
      <c r="G56" s="257"/>
      <c r="H56" s="54" t="s">
        <v>259</v>
      </c>
    </row>
    <row r="57" spans="1:8">
      <c r="A57" s="209"/>
      <c r="B57" s="208"/>
      <c r="C57" s="208" t="s">
        <v>331</v>
      </c>
      <c r="D57" s="208" t="s">
        <v>332</v>
      </c>
      <c r="E57" s="209"/>
      <c r="F57" s="209"/>
      <c r="G57" s="209"/>
      <c r="H57" s="209" t="s">
        <v>256</v>
      </c>
    </row>
    <row r="58" spans="1:8">
      <c r="A58" s="210" t="s">
        <v>340</v>
      </c>
      <c r="B58" s="210"/>
      <c r="C58" s="211" t="s">
        <v>334</v>
      </c>
      <c r="D58" s="211" t="s">
        <v>334</v>
      </c>
      <c r="E58" s="210"/>
      <c r="F58" s="210"/>
      <c r="G58" s="210"/>
      <c r="H58" s="210" t="s">
        <v>339</v>
      </c>
    </row>
    <row r="59" spans="1:8">
      <c r="A59" s="213"/>
      <c r="B59" s="213"/>
      <c r="C59" s="212" t="s">
        <v>335</v>
      </c>
      <c r="D59" s="212" t="s">
        <v>335</v>
      </c>
      <c r="E59" s="213"/>
      <c r="F59" s="213"/>
      <c r="G59" s="213"/>
      <c r="H59" s="213"/>
    </row>
    <row r="60" spans="1:8">
      <c r="A60" s="209"/>
      <c r="B60" s="209"/>
      <c r="C60" s="208" t="s">
        <v>331</v>
      </c>
      <c r="D60" s="208" t="s">
        <v>332</v>
      </c>
      <c r="E60" s="209"/>
      <c r="F60" s="209"/>
      <c r="G60" s="209"/>
      <c r="H60" s="209" t="s">
        <v>336</v>
      </c>
    </row>
    <row r="61" spans="1:8">
      <c r="A61" s="210" t="s">
        <v>341</v>
      </c>
      <c r="B61" s="210"/>
      <c r="C61" s="211" t="s">
        <v>334</v>
      </c>
      <c r="D61" s="210" t="s">
        <v>334</v>
      </c>
      <c r="E61" s="210"/>
      <c r="F61" s="210"/>
      <c r="G61" s="210"/>
      <c r="H61" s="210"/>
    </row>
    <row r="62" spans="1:8">
      <c r="A62" s="213"/>
      <c r="B62" s="213"/>
      <c r="C62" s="212" t="s">
        <v>335</v>
      </c>
      <c r="D62" s="213" t="s">
        <v>335</v>
      </c>
      <c r="E62" s="213"/>
      <c r="F62" s="213"/>
      <c r="G62" s="213"/>
      <c r="H62" s="213"/>
    </row>
    <row r="63" spans="1:8">
      <c r="A63" s="172"/>
      <c r="B63" s="172"/>
      <c r="C63" s="173"/>
      <c r="D63" s="173"/>
      <c r="E63" s="172"/>
      <c r="F63" s="172"/>
      <c r="G63" s="172"/>
      <c r="H63" s="172"/>
    </row>
    <row r="64" spans="1:8">
      <c r="A64" s="174"/>
      <c r="B64" s="174"/>
      <c r="C64" s="175"/>
      <c r="D64" s="175"/>
      <c r="E64" s="174"/>
      <c r="F64" s="174"/>
      <c r="G64" s="174"/>
      <c r="H64" s="174"/>
    </row>
    <row r="65" spans="1:8">
      <c r="A65" s="176"/>
      <c r="B65" s="176"/>
      <c r="C65" s="176"/>
      <c r="D65" s="176"/>
      <c r="E65" s="176"/>
      <c r="F65" s="176"/>
      <c r="G65" s="176"/>
      <c r="H65" s="176"/>
    </row>
    <row r="66" spans="1:8">
      <c r="A66" s="172"/>
      <c r="B66" s="143"/>
      <c r="C66" s="173"/>
      <c r="D66" s="173"/>
      <c r="E66" s="143"/>
      <c r="F66" s="143"/>
      <c r="G66" s="143"/>
      <c r="H66" s="172"/>
    </row>
    <row r="67" spans="1:8">
      <c r="A67" s="174"/>
      <c r="B67" s="147"/>
      <c r="C67" s="175"/>
      <c r="D67" s="175"/>
      <c r="E67" s="147"/>
      <c r="F67" s="147"/>
      <c r="G67" s="147"/>
      <c r="H67" s="174"/>
    </row>
    <row r="68" spans="1:8">
      <c r="A68" s="176"/>
      <c r="B68" s="148"/>
      <c r="C68" s="177"/>
      <c r="D68" s="177"/>
      <c r="E68" s="148"/>
      <c r="F68" s="148"/>
      <c r="G68" s="148"/>
      <c r="H68" s="176"/>
    </row>
    <row r="69" spans="1:8">
      <c r="A69" s="172"/>
      <c r="B69" s="143"/>
      <c r="C69" s="173"/>
      <c r="D69" s="143"/>
      <c r="E69" s="143"/>
      <c r="F69" s="143"/>
      <c r="G69" s="143"/>
      <c r="H69" s="143"/>
    </row>
    <row r="70" spans="1:8">
      <c r="A70" s="174"/>
      <c r="B70" s="147"/>
      <c r="C70" s="175"/>
      <c r="D70" s="147"/>
      <c r="E70" s="147"/>
      <c r="F70" s="147"/>
      <c r="G70" s="147"/>
      <c r="H70" s="147"/>
    </row>
    <row r="71" spans="1:8">
      <c r="A71" s="178"/>
      <c r="B71" s="183"/>
      <c r="C71" s="183"/>
      <c r="D71" s="148"/>
      <c r="E71" s="148"/>
      <c r="F71" s="148"/>
      <c r="G71" s="148"/>
      <c r="H71" s="148"/>
    </row>
    <row r="72" spans="1:8">
      <c r="A72" s="144"/>
      <c r="B72" s="144"/>
      <c r="C72" s="144"/>
      <c r="D72" s="144"/>
      <c r="E72" s="144"/>
      <c r="F72" s="144"/>
      <c r="G72" s="144"/>
      <c r="H72" s="144"/>
    </row>
    <row r="73" spans="1:8">
      <c r="A73" s="145"/>
      <c r="B73" s="145"/>
      <c r="C73" s="145"/>
      <c r="D73" s="145"/>
      <c r="E73" s="145"/>
      <c r="F73" s="145"/>
      <c r="G73" s="145"/>
      <c r="H73" s="145"/>
    </row>
    <row r="74" spans="1:8">
      <c r="A74" s="146"/>
      <c r="B74" s="146"/>
      <c r="C74" s="146"/>
      <c r="D74" s="146"/>
      <c r="E74" s="146"/>
      <c r="F74" s="146"/>
      <c r="G74" s="146"/>
      <c r="H74" s="146"/>
    </row>
    <row r="75" spans="1:8">
      <c r="A75" s="144"/>
      <c r="B75" s="144"/>
      <c r="C75" s="144"/>
      <c r="D75" s="144"/>
      <c r="E75" s="144"/>
      <c r="F75" s="144"/>
      <c r="G75" s="144"/>
      <c r="H75" s="144"/>
    </row>
    <row r="76" spans="1:8">
      <c r="A76" s="145"/>
      <c r="B76" s="145"/>
      <c r="C76" s="145"/>
      <c r="D76" s="145"/>
      <c r="E76" s="145"/>
      <c r="F76" s="145"/>
      <c r="G76" s="145"/>
      <c r="H76" s="145"/>
    </row>
    <row r="77" spans="1:8">
      <c r="A77" s="146"/>
      <c r="B77" s="146"/>
      <c r="C77" s="146"/>
      <c r="D77" s="146"/>
      <c r="E77" s="146"/>
      <c r="F77" s="146"/>
      <c r="G77" s="146"/>
      <c r="H77" s="146"/>
    </row>
    <row r="78" spans="1:8">
      <c r="A78" s="144"/>
      <c r="B78" s="144"/>
      <c r="C78" s="144"/>
      <c r="D78" s="144"/>
      <c r="E78" s="144"/>
      <c r="F78" s="144"/>
      <c r="G78" s="144"/>
      <c r="H78" s="144"/>
    </row>
    <row r="79" spans="1:8">
      <c r="A79" s="145"/>
      <c r="B79" s="145"/>
      <c r="C79" s="145"/>
      <c r="D79" s="145"/>
      <c r="E79" s="145"/>
      <c r="F79" s="145"/>
      <c r="G79" s="145"/>
      <c r="H79" s="145"/>
    </row>
    <row r="80" spans="1:8">
      <c r="A80" s="146"/>
      <c r="B80" s="146"/>
      <c r="C80" s="146"/>
      <c r="D80" s="146"/>
      <c r="E80" s="146"/>
      <c r="F80" s="146"/>
      <c r="G80" s="146"/>
      <c r="H80" s="146"/>
    </row>
    <row r="81" spans="1:8">
      <c r="A81" s="144"/>
      <c r="B81" s="144"/>
      <c r="C81" s="144"/>
      <c r="D81" s="144"/>
      <c r="E81" s="144"/>
      <c r="F81" s="144"/>
      <c r="G81" s="144"/>
      <c r="H81" s="144"/>
    </row>
    <row r="82" spans="1:8">
      <c r="A82" s="145"/>
      <c r="B82" s="145"/>
      <c r="C82" s="145"/>
      <c r="D82" s="145"/>
      <c r="E82" s="145"/>
      <c r="F82" s="145"/>
      <c r="G82" s="145"/>
      <c r="H82" s="145"/>
    </row>
    <row r="83" spans="1:8">
      <c r="A83" s="146"/>
      <c r="B83" s="146"/>
      <c r="C83" s="146"/>
      <c r="D83" s="146"/>
      <c r="E83" s="146"/>
      <c r="F83" s="146"/>
      <c r="G83" s="146"/>
      <c r="H83" s="146"/>
    </row>
    <row r="84" spans="1:8">
      <c r="A84" s="144"/>
      <c r="B84" s="144"/>
      <c r="C84" s="144"/>
      <c r="D84" s="144"/>
      <c r="E84" s="144"/>
      <c r="F84" s="144"/>
      <c r="G84" s="144"/>
      <c r="H84" s="144"/>
    </row>
    <row r="85" spans="1:8">
      <c r="A85" s="145"/>
      <c r="B85" s="145"/>
      <c r="C85" s="145"/>
      <c r="D85" s="145"/>
      <c r="E85" s="145"/>
      <c r="F85" s="145"/>
      <c r="G85" s="145"/>
      <c r="H85" s="145"/>
    </row>
    <row r="86" spans="1:8">
      <c r="A86" s="19"/>
      <c r="B86" s="19"/>
      <c r="C86" s="19"/>
      <c r="D86" s="19"/>
      <c r="E86" s="19"/>
      <c r="F86" s="19"/>
      <c r="G86" s="19"/>
      <c r="H86" s="19"/>
    </row>
    <row r="87" spans="1:8">
      <c r="A87" s="3"/>
      <c r="B87" s="3"/>
      <c r="C87" s="3"/>
      <c r="D87" s="3"/>
      <c r="E87" s="3"/>
      <c r="F87" s="3"/>
      <c r="G87" s="3"/>
      <c r="H87" s="3"/>
    </row>
    <row r="88" spans="1:8">
      <c r="A88" s="248" t="s">
        <v>213</v>
      </c>
      <c r="B88" s="262"/>
      <c r="C88" s="262"/>
      <c r="D88" s="262"/>
      <c r="E88" s="262"/>
      <c r="F88" s="262"/>
      <c r="G88" s="262"/>
      <c r="H88" s="262"/>
    </row>
    <row r="89" spans="1:8">
      <c r="A89" s="248" t="s">
        <v>214</v>
      </c>
      <c r="B89" s="248"/>
      <c r="C89" s="248"/>
      <c r="D89" s="248"/>
      <c r="E89" s="248"/>
      <c r="F89" s="5"/>
      <c r="G89" s="3"/>
      <c r="H89" s="3"/>
    </row>
    <row r="90" spans="1:8">
      <c r="A90" s="3" t="s">
        <v>215</v>
      </c>
      <c r="B90" s="3"/>
      <c r="C90" s="3"/>
      <c r="D90" s="3"/>
      <c r="E90" s="3"/>
      <c r="F90" s="3"/>
      <c r="G90" s="3"/>
      <c r="H90" s="3"/>
    </row>
    <row r="91" spans="1:8">
      <c r="A91" s="248" t="s">
        <v>216</v>
      </c>
      <c r="B91" s="248"/>
      <c r="C91" s="248"/>
      <c r="D91" s="248"/>
      <c r="E91" s="248"/>
      <c r="F91" s="248"/>
      <c r="G91" s="248"/>
      <c r="H91" s="248"/>
    </row>
    <row r="92" spans="1:8">
      <c r="A92" s="3" t="s">
        <v>261</v>
      </c>
      <c r="B92" s="3"/>
      <c r="C92" s="3"/>
      <c r="D92" s="3"/>
      <c r="E92" s="3"/>
      <c r="F92" s="3"/>
      <c r="G92" s="3"/>
      <c r="H92" s="3"/>
    </row>
    <row r="93" spans="1:8">
      <c r="A93" s="3" t="s">
        <v>260</v>
      </c>
      <c r="B93" s="3"/>
      <c r="C93" s="3"/>
      <c r="D93" s="3"/>
      <c r="E93" s="3"/>
      <c r="F93" s="3"/>
      <c r="G93" s="3"/>
      <c r="H93" s="3"/>
    </row>
    <row r="94" spans="1:8" ht="13.5" thickBot="1">
      <c r="A94" s="3"/>
      <c r="B94" s="3"/>
      <c r="C94" s="3"/>
      <c r="D94" s="3"/>
      <c r="E94" s="3"/>
      <c r="F94" s="3"/>
      <c r="G94" s="3"/>
      <c r="H94" s="3"/>
    </row>
    <row r="95" spans="1:8" ht="13.5" thickBot="1">
      <c r="A95" s="185" t="s">
        <v>263</v>
      </c>
      <c r="B95" s="382" t="s">
        <v>342</v>
      </c>
      <c r="C95" s="382"/>
      <c r="D95" s="382"/>
      <c r="E95" s="382"/>
      <c r="F95" s="382"/>
      <c r="G95" s="382"/>
      <c r="H95" s="383"/>
    </row>
    <row r="96" spans="1:8" ht="13.5" thickBot="1">
      <c r="A96" s="185" t="s">
        <v>264</v>
      </c>
      <c r="B96" s="380"/>
      <c r="C96" s="380"/>
      <c r="D96" s="380"/>
      <c r="E96" s="380"/>
      <c r="F96" s="380"/>
      <c r="G96" s="380"/>
      <c r="H96" s="381"/>
    </row>
  </sheetData>
  <mergeCells count="32">
    <mergeCell ref="A88:H88"/>
    <mergeCell ref="A89:E89"/>
    <mergeCell ref="A91:H91"/>
    <mergeCell ref="B95:H95"/>
    <mergeCell ref="B96:H96"/>
    <mergeCell ref="A50:H50"/>
    <mergeCell ref="D51:H51"/>
    <mergeCell ref="F52:H52"/>
    <mergeCell ref="B53:G54"/>
    <mergeCell ref="A54:A55"/>
    <mergeCell ref="B55:B56"/>
    <mergeCell ref="C55:C56"/>
    <mergeCell ref="D55:D56"/>
    <mergeCell ref="E55:E56"/>
    <mergeCell ref="F55:F56"/>
    <mergeCell ref="G55:G56"/>
    <mergeCell ref="A2:H2"/>
    <mergeCell ref="D3:H3"/>
    <mergeCell ref="F4:H4"/>
    <mergeCell ref="B5:G6"/>
    <mergeCell ref="A6:A7"/>
    <mergeCell ref="B7:B8"/>
    <mergeCell ref="C7:C8"/>
    <mergeCell ref="D7:D8"/>
    <mergeCell ref="E7:E8"/>
    <mergeCell ref="F7:F8"/>
    <mergeCell ref="B48:H48"/>
    <mergeCell ref="G7:G8"/>
    <mergeCell ref="A40:H40"/>
    <mergeCell ref="A41:E41"/>
    <mergeCell ref="A43:H43"/>
    <mergeCell ref="B47:H47"/>
  </mergeCells>
  <phoneticPr fontId="2"/>
  <pageMargins left="0.78700000000000003" right="0.78700000000000003" top="0.98399999999999999" bottom="0.98399999999999999" header="0.51200000000000001" footer="0.51200000000000001"/>
  <pageSetup paperSize="9" scale="91" orientation="portrait" r:id="rId1"/>
  <headerFooter alignWithMargins="0"/>
  <rowBreaks count="1" manualBreakCount="1">
    <brk id="4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41"/>
  <sheetViews>
    <sheetView zoomScale="85" zoomScaleNormal="85" workbookViewId="0">
      <selection activeCell="H50" sqref="H50"/>
    </sheetView>
  </sheetViews>
  <sheetFormatPr defaultRowHeight="13"/>
  <sheetData>
    <row r="1" spans="1:8" ht="16.5">
      <c r="A1" s="8" t="s">
        <v>217</v>
      </c>
      <c r="B1" s="3"/>
      <c r="C1" s="3"/>
      <c r="D1" s="3"/>
      <c r="E1" s="3"/>
      <c r="F1" s="3"/>
      <c r="G1" s="3"/>
      <c r="H1" s="3"/>
    </row>
    <row r="2" spans="1:8">
      <c r="A2" s="3"/>
      <c r="B2" s="3"/>
      <c r="C2" s="3"/>
      <c r="D2" s="3"/>
      <c r="E2" s="3"/>
      <c r="F2" s="3"/>
      <c r="G2" s="3"/>
      <c r="H2" s="3"/>
    </row>
    <row r="3" spans="1:8" ht="19">
      <c r="A3" s="3"/>
      <c r="B3" s="280" t="s">
        <v>218</v>
      </c>
      <c r="C3" s="219"/>
      <c r="D3" s="219"/>
      <c r="E3" s="219"/>
      <c r="F3" s="219"/>
      <c r="G3" s="219"/>
      <c r="H3" s="219"/>
    </row>
    <row r="4" spans="1:8">
      <c r="A4" s="3"/>
      <c r="B4" s="3"/>
      <c r="C4" s="3" t="s">
        <v>219</v>
      </c>
      <c r="D4" s="3"/>
      <c r="E4" s="3"/>
      <c r="F4" s="3"/>
      <c r="G4" s="3"/>
      <c r="H4" s="3"/>
    </row>
    <row r="5" spans="1:8" ht="18" customHeight="1">
      <c r="A5" s="3"/>
      <c r="B5" s="20"/>
      <c r="C5" s="52"/>
      <c r="D5" s="52"/>
      <c r="E5" s="52"/>
      <c r="F5" s="52"/>
      <c r="G5" s="52"/>
      <c r="H5" s="27"/>
    </row>
    <row r="6" spans="1:8" ht="18" customHeight="1">
      <c r="A6" s="3"/>
      <c r="B6" s="21"/>
      <c r="C6" s="50"/>
      <c r="D6" s="50"/>
      <c r="E6" s="50"/>
      <c r="F6" s="50"/>
      <c r="G6" s="50"/>
      <c r="H6" s="28"/>
    </row>
    <row r="7" spans="1:8" ht="18" customHeight="1">
      <c r="A7" s="3"/>
      <c r="B7" s="21"/>
      <c r="C7" s="50"/>
      <c r="D7" s="50"/>
      <c r="E7" s="50"/>
      <c r="F7" s="50"/>
      <c r="G7" s="50"/>
      <c r="H7" s="28"/>
    </row>
    <row r="8" spans="1:8" ht="18" customHeight="1">
      <c r="A8" s="3"/>
      <c r="B8" s="21"/>
      <c r="C8" s="50"/>
      <c r="D8" s="50"/>
      <c r="E8" s="50"/>
      <c r="F8" s="50"/>
      <c r="G8" s="50"/>
      <c r="H8" s="28"/>
    </row>
    <row r="9" spans="1:8" ht="18" customHeight="1">
      <c r="A9" s="3"/>
      <c r="B9" s="21"/>
      <c r="C9" s="50"/>
      <c r="D9" s="50"/>
      <c r="E9" s="50"/>
      <c r="F9" s="50"/>
      <c r="G9" s="50"/>
      <c r="H9" s="28"/>
    </row>
    <row r="10" spans="1:8" ht="18" customHeight="1">
      <c r="A10" s="3"/>
      <c r="B10" s="21"/>
      <c r="C10" s="50"/>
      <c r="D10" s="50"/>
      <c r="E10" s="50"/>
      <c r="F10" s="50"/>
      <c r="G10" s="50"/>
      <c r="H10" s="28"/>
    </row>
    <row r="11" spans="1:8" ht="18" customHeight="1">
      <c r="A11" s="3"/>
      <c r="B11" s="21"/>
      <c r="C11" s="50"/>
      <c r="D11" s="50"/>
      <c r="E11" s="50"/>
      <c r="F11" s="50"/>
      <c r="G11" s="50"/>
      <c r="H11" s="28"/>
    </row>
    <row r="12" spans="1:8" ht="18" customHeight="1">
      <c r="A12" s="3"/>
      <c r="B12" s="21"/>
      <c r="C12" s="50"/>
      <c r="D12" s="50"/>
      <c r="E12" s="50"/>
      <c r="F12" s="50"/>
      <c r="G12" s="50"/>
      <c r="H12" s="28"/>
    </row>
    <row r="13" spans="1:8" ht="18" customHeight="1">
      <c r="A13" s="3"/>
      <c r="B13" s="21"/>
      <c r="C13" s="50"/>
      <c r="D13" s="50"/>
      <c r="E13" s="50"/>
      <c r="F13" s="50"/>
      <c r="G13" s="50"/>
      <c r="H13" s="28"/>
    </row>
    <row r="14" spans="1:8" ht="18" customHeight="1">
      <c r="A14" s="3"/>
      <c r="B14" s="21"/>
      <c r="C14" s="50"/>
      <c r="D14" s="50"/>
      <c r="E14" s="50"/>
      <c r="F14" s="50"/>
      <c r="G14" s="50"/>
      <c r="H14" s="28"/>
    </row>
    <row r="15" spans="1:8" ht="18" customHeight="1">
      <c r="A15" s="3"/>
      <c r="B15" s="21"/>
      <c r="C15" s="50"/>
      <c r="D15" s="50"/>
      <c r="E15" s="50"/>
      <c r="F15" s="50"/>
      <c r="G15" s="50"/>
      <c r="H15" s="28"/>
    </row>
    <row r="16" spans="1:8" ht="18" customHeight="1">
      <c r="A16" s="3"/>
      <c r="B16" s="21"/>
      <c r="C16" s="50"/>
      <c r="D16" s="50"/>
      <c r="E16" s="50"/>
      <c r="F16" s="50"/>
      <c r="G16" s="50"/>
      <c r="H16" s="28"/>
    </row>
    <row r="17" spans="1:8" ht="18" customHeight="1">
      <c r="A17" s="3"/>
      <c r="B17" s="21"/>
      <c r="C17" s="50"/>
      <c r="D17" s="50"/>
      <c r="E17" s="50"/>
      <c r="F17" s="50"/>
      <c r="G17" s="50"/>
      <c r="H17" s="28"/>
    </row>
    <row r="18" spans="1:8" ht="18" customHeight="1">
      <c r="A18" s="3"/>
      <c r="B18" s="21"/>
      <c r="C18" s="50"/>
      <c r="D18" s="50"/>
      <c r="E18" s="50"/>
      <c r="F18" s="50"/>
      <c r="G18" s="50"/>
      <c r="H18" s="28"/>
    </row>
    <row r="19" spans="1:8" ht="18" customHeight="1">
      <c r="A19" s="3"/>
      <c r="B19" s="21"/>
      <c r="C19" s="50"/>
      <c r="D19" s="50"/>
      <c r="E19" s="50"/>
      <c r="F19" s="50"/>
      <c r="G19" s="50"/>
      <c r="H19" s="28"/>
    </row>
    <row r="20" spans="1:8" ht="18" customHeight="1">
      <c r="A20" s="3"/>
      <c r="B20" s="21"/>
      <c r="C20" s="50"/>
      <c r="D20" s="50"/>
      <c r="E20" s="50"/>
      <c r="F20" s="50"/>
      <c r="G20" s="50"/>
      <c r="H20" s="28"/>
    </row>
    <row r="21" spans="1:8" ht="18" customHeight="1">
      <c r="A21" s="3"/>
      <c r="B21" s="21"/>
      <c r="C21" s="50"/>
      <c r="D21" s="50"/>
      <c r="E21" s="50"/>
      <c r="F21" s="50"/>
      <c r="G21" s="50"/>
      <c r="H21" s="28"/>
    </row>
    <row r="22" spans="1:8" ht="18" customHeight="1">
      <c r="A22" s="3"/>
      <c r="B22" s="29"/>
      <c r="C22" s="51"/>
      <c r="D22" s="51"/>
      <c r="E22" s="51"/>
      <c r="F22" s="51"/>
      <c r="G22" s="51"/>
      <c r="H22" s="30"/>
    </row>
    <row r="23" spans="1:8" ht="18" customHeight="1">
      <c r="A23" s="3"/>
      <c r="B23" s="3"/>
      <c r="C23" s="3"/>
      <c r="D23" s="3"/>
      <c r="E23" s="3"/>
      <c r="F23" s="3"/>
      <c r="G23" s="3"/>
      <c r="H23" s="3"/>
    </row>
    <row r="24" spans="1:8" ht="18" customHeight="1">
      <c r="A24" s="3"/>
      <c r="B24" s="3"/>
      <c r="C24" s="3" t="s">
        <v>220</v>
      </c>
      <c r="D24" s="3"/>
      <c r="E24" s="3"/>
      <c r="F24" s="3"/>
      <c r="G24" s="3"/>
      <c r="H24" s="3"/>
    </row>
    <row r="25" spans="1:8" ht="18" customHeight="1">
      <c r="A25" s="3"/>
      <c r="B25" s="20"/>
      <c r="C25" s="52"/>
      <c r="D25" s="52"/>
      <c r="E25" s="52"/>
      <c r="F25" s="52"/>
      <c r="G25" s="52"/>
      <c r="H25" s="27"/>
    </row>
    <row r="26" spans="1:8" ht="18" customHeight="1">
      <c r="A26" s="3"/>
      <c r="B26" s="21"/>
      <c r="C26" s="50"/>
      <c r="D26" s="50"/>
      <c r="E26" s="50"/>
      <c r="F26" s="50"/>
      <c r="G26" s="50"/>
      <c r="H26" s="28"/>
    </row>
    <row r="27" spans="1:8" ht="18" customHeight="1">
      <c r="A27" s="3"/>
      <c r="B27" s="21"/>
      <c r="C27" s="50"/>
      <c r="D27" s="50"/>
      <c r="E27" s="50"/>
      <c r="F27" s="50"/>
      <c r="G27" s="50"/>
      <c r="H27" s="28"/>
    </row>
    <row r="28" spans="1:8" ht="18" customHeight="1">
      <c r="A28" s="3"/>
      <c r="B28" s="21"/>
      <c r="C28" s="50"/>
      <c r="D28" s="50"/>
      <c r="E28" s="50"/>
      <c r="F28" s="50"/>
      <c r="G28" s="50"/>
      <c r="H28" s="28"/>
    </row>
    <row r="29" spans="1:8" ht="18" customHeight="1">
      <c r="A29" s="3"/>
      <c r="B29" s="21"/>
      <c r="C29" s="50"/>
      <c r="D29" s="50"/>
      <c r="E29" s="50"/>
      <c r="F29" s="50"/>
      <c r="G29" s="50"/>
      <c r="H29" s="28"/>
    </row>
    <row r="30" spans="1:8" ht="18" customHeight="1">
      <c r="A30" s="3"/>
      <c r="B30" s="21"/>
      <c r="C30" s="50"/>
      <c r="D30" s="50"/>
      <c r="E30" s="50"/>
      <c r="F30" s="50"/>
      <c r="G30" s="50"/>
      <c r="H30" s="28"/>
    </row>
    <row r="31" spans="1:8" ht="18" customHeight="1">
      <c r="A31" s="3"/>
      <c r="B31" s="21"/>
      <c r="C31" s="50"/>
      <c r="D31" s="50"/>
      <c r="E31" s="50"/>
      <c r="F31" s="50"/>
      <c r="G31" s="50"/>
      <c r="H31" s="28"/>
    </row>
    <row r="32" spans="1:8" ht="18" customHeight="1">
      <c r="A32" s="3"/>
      <c r="B32" s="21"/>
      <c r="C32" s="50"/>
      <c r="D32" s="50"/>
      <c r="E32" s="50"/>
      <c r="F32" s="50"/>
      <c r="G32" s="50"/>
      <c r="H32" s="28"/>
    </row>
    <row r="33" spans="1:8" ht="18" customHeight="1">
      <c r="A33" s="3"/>
      <c r="B33" s="21"/>
      <c r="C33" s="50"/>
      <c r="D33" s="50"/>
      <c r="E33" s="50"/>
      <c r="F33" s="50"/>
      <c r="G33" s="50"/>
      <c r="H33" s="28"/>
    </row>
    <row r="34" spans="1:8" ht="18" customHeight="1">
      <c r="A34" s="3"/>
      <c r="B34" s="21"/>
      <c r="C34" s="50"/>
      <c r="D34" s="50"/>
      <c r="E34" s="50"/>
      <c r="F34" s="50"/>
      <c r="G34" s="50"/>
      <c r="H34" s="28"/>
    </row>
    <row r="35" spans="1:8" ht="18" customHeight="1">
      <c r="A35" s="3"/>
      <c r="B35" s="21"/>
      <c r="C35" s="50"/>
      <c r="D35" s="50"/>
      <c r="E35" s="50"/>
      <c r="F35" s="50"/>
      <c r="G35" s="50"/>
      <c r="H35" s="28"/>
    </row>
    <row r="36" spans="1:8" ht="18" customHeight="1">
      <c r="A36" s="3"/>
      <c r="B36" s="21"/>
      <c r="C36" s="50"/>
      <c r="D36" s="50"/>
      <c r="E36" s="50"/>
      <c r="F36" s="50"/>
      <c r="G36" s="50"/>
      <c r="H36" s="28"/>
    </row>
    <row r="37" spans="1:8" ht="18" customHeight="1">
      <c r="A37" s="3"/>
      <c r="B37" s="21"/>
      <c r="C37" s="50"/>
      <c r="D37" s="50"/>
      <c r="E37" s="50"/>
      <c r="F37" s="50"/>
      <c r="G37" s="50"/>
      <c r="H37" s="28"/>
    </row>
    <row r="38" spans="1:8" ht="18" customHeight="1">
      <c r="A38" s="3"/>
      <c r="B38" s="21"/>
      <c r="C38" s="50"/>
      <c r="D38" s="50"/>
      <c r="E38" s="50"/>
      <c r="F38" s="50"/>
      <c r="G38" s="50"/>
      <c r="H38" s="28"/>
    </row>
    <row r="39" spans="1:8" ht="18" customHeight="1">
      <c r="A39" s="3"/>
      <c r="B39" s="21"/>
      <c r="C39" s="50"/>
      <c r="D39" s="50"/>
      <c r="E39" s="50"/>
      <c r="F39" s="50"/>
      <c r="G39" s="50"/>
      <c r="H39" s="28"/>
    </row>
    <row r="40" spans="1:8" ht="18" customHeight="1">
      <c r="A40" s="3"/>
      <c r="B40" s="21"/>
      <c r="C40" s="50"/>
      <c r="D40" s="50"/>
      <c r="E40" s="50"/>
      <c r="F40" s="50"/>
      <c r="G40" s="50"/>
      <c r="H40" s="28"/>
    </row>
    <row r="41" spans="1:8" ht="18" customHeight="1">
      <c r="A41" s="3"/>
      <c r="B41" s="29"/>
      <c r="C41" s="51"/>
      <c r="D41" s="51"/>
      <c r="E41" s="51"/>
      <c r="F41" s="51"/>
      <c r="G41" s="51"/>
      <c r="H41" s="30"/>
    </row>
  </sheetData>
  <mergeCells count="1">
    <mergeCell ref="B3:H3"/>
  </mergeCells>
  <phoneticPr fontId="2"/>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78"/>
  <sheetViews>
    <sheetView zoomScale="40" zoomScaleNormal="40" workbookViewId="0">
      <selection activeCell="Q33" sqref="Q33"/>
    </sheetView>
  </sheetViews>
  <sheetFormatPr defaultRowHeight="13"/>
  <sheetData>
    <row r="1" spans="1:9">
      <c r="A1" s="388" t="s">
        <v>344</v>
      </c>
      <c r="B1" s="389"/>
      <c r="C1" s="389"/>
      <c r="D1" s="389"/>
      <c r="E1" s="389"/>
      <c r="F1" s="389"/>
      <c r="G1" s="389"/>
      <c r="H1" s="389"/>
      <c r="I1" s="389"/>
    </row>
    <row r="2" spans="1:9">
      <c r="A2" s="389"/>
      <c r="B2" s="389"/>
      <c r="C2" s="389"/>
      <c r="D2" s="389"/>
      <c r="E2" s="389"/>
      <c r="F2" s="389"/>
      <c r="G2" s="389"/>
      <c r="H2" s="389"/>
      <c r="I2" s="389"/>
    </row>
    <row r="3" spans="1:9">
      <c r="A3" s="389"/>
      <c r="B3" s="389"/>
      <c r="C3" s="389"/>
      <c r="D3" s="389"/>
      <c r="E3" s="389"/>
      <c r="F3" s="389"/>
      <c r="G3" s="389"/>
      <c r="H3" s="389"/>
      <c r="I3" s="389"/>
    </row>
    <row r="4" spans="1:9">
      <c r="A4" s="389"/>
      <c r="B4" s="389"/>
      <c r="C4" s="389"/>
      <c r="D4" s="389"/>
      <c r="E4" s="389"/>
      <c r="F4" s="389"/>
      <c r="G4" s="389"/>
      <c r="H4" s="389"/>
      <c r="I4" s="389"/>
    </row>
    <row r="5" spans="1:9">
      <c r="A5" s="389"/>
      <c r="B5" s="389"/>
      <c r="C5" s="389"/>
      <c r="D5" s="389"/>
      <c r="E5" s="389"/>
      <c r="F5" s="389"/>
      <c r="G5" s="389"/>
      <c r="H5" s="389"/>
      <c r="I5" s="389"/>
    </row>
    <row r="6" spans="1:9">
      <c r="A6" s="390" t="s">
        <v>243</v>
      </c>
      <c r="B6" s="391"/>
      <c r="C6" s="392" t="s">
        <v>244</v>
      </c>
      <c r="D6" s="390" t="s">
        <v>245</v>
      </c>
      <c r="E6" s="394"/>
      <c r="F6" s="391"/>
      <c r="G6" s="390" t="s">
        <v>246</v>
      </c>
      <c r="H6" s="394"/>
      <c r="I6" s="391"/>
    </row>
    <row r="7" spans="1:9">
      <c r="A7" s="371"/>
      <c r="B7" s="372"/>
      <c r="C7" s="393"/>
      <c r="D7" s="371"/>
      <c r="E7" s="315"/>
      <c r="F7" s="372"/>
      <c r="G7" s="371"/>
      <c r="H7" s="315"/>
      <c r="I7" s="372"/>
    </row>
    <row r="8" spans="1:9">
      <c r="A8" s="406" t="s">
        <v>247</v>
      </c>
      <c r="B8" s="407"/>
      <c r="C8" s="397">
        <v>1</v>
      </c>
      <c r="D8" s="400"/>
      <c r="E8" s="401"/>
      <c r="F8" s="402"/>
      <c r="G8" s="400"/>
      <c r="H8" s="401"/>
      <c r="I8" s="402"/>
    </row>
    <row r="9" spans="1:9">
      <c r="A9" s="408"/>
      <c r="B9" s="409"/>
      <c r="C9" s="398"/>
      <c r="D9" s="403"/>
      <c r="E9" s="404"/>
      <c r="F9" s="405"/>
      <c r="G9" s="403"/>
      <c r="H9" s="404"/>
      <c r="I9" s="405"/>
    </row>
    <row r="10" spans="1:9">
      <c r="A10" s="408"/>
      <c r="B10" s="409"/>
      <c r="C10" s="398"/>
      <c r="D10" s="400"/>
      <c r="E10" s="401"/>
      <c r="F10" s="402"/>
      <c r="G10" s="400"/>
      <c r="H10" s="401"/>
      <c r="I10" s="402"/>
    </row>
    <row r="11" spans="1:9">
      <c r="A11" s="408"/>
      <c r="B11" s="409"/>
      <c r="C11" s="398"/>
      <c r="D11" s="403"/>
      <c r="E11" s="404"/>
      <c r="F11" s="405"/>
      <c r="G11" s="403"/>
      <c r="H11" s="404"/>
      <c r="I11" s="405"/>
    </row>
    <row r="12" spans="1:9">
      <c r="A12" s="408"/>
      <c r="B12" s="409"/>
      <c r="C12" s="398"/>
      <c r="D12" s="400"/>
      <c r="E12" s="401"/>
      <c r="F12" s="402"/>
      <c r="G12" s="400"/>
      <c r="H12" s="401"/>
      <c r="I12" s="402"/>
    </row>
    <row r="13" spans="1:9">
      <c r="A13" s="408"/>
      <c r="B13" s="409"/>
      <c r="C13" s="398"/>
      <c r="D13" s="403"/>
      <c r="E13" s="404"/>
      <c r="F13" s="405"/>
      <c r="G13" s="403"/>
      <c r="H13" s="404"/>
      <c r="I13" s="405"/>
    </row>
    <row r="14" spans="1:9">
      <c r="A14" s="408"/>
      <c r="B14" s="409"/>
      <c r="C14" s="398"/>
      <c r="D14" s="390"/>
      <c r="E14" s="394"/>
      <c r="F14" s="391"/>
      <c r="G14" s="390"/>
      <c r="H14" s="394"/>
      <c r="I14" s="391"/>
    </row>
    <row r="15" spans="1:9">
      <c r="A15" s="410"/>
      <c r="B15" s="411"/>
      <c r="C15" s="399"/>
      <c r="D15" s="371"/>
      <c r="E15" s="315"/>
      <c r="F15" s="372"/>
      <c r="G15" s="371"/>
      <c r="H15" s="315"/>
      <c r="I15" s="372"/>
    </row>
    <row r="16" spans="1:9">
      <c r="A16" s="390" t="s">
        <v>54</v>
      </c>
      <c r="B16" s="391"/>
      <c r="C16" s="397">
        <v>1</v>
      </c>
      <c r="D16" s="400"/>
      <c r="E16" s="401"/>
      <c r="F16" s="402"/>
      <c r="G16" s="400"/>
      <c r="H16" s="401"/>
      <c r="I16" s="402"/>
    </row>
    <row r="17" spans="1:9">
      <c r="A17" s="395"/>
      <c r="B17" s="396"/>
      <c r="C17" s="398"/>
      <c r="D17" s="403"/>
      <c r="E17" s="404"/>
      <c r="F17" s="405"/>
      <c r="G17" s="403"/>
      <c r="H17" s="404"/>
      <c r="I17" s="405"/>
    </row>
    <row r="18" spans="1:9">
      <c r="A18" s="395"/>
      <c r="B18" s="396"/>
      <c r="C18" s="398"/>
      <c r="D18" s="400"/>
      <c r="E18" s="401"/>
      <c r="F18" s="402"/>
      <c r="G18" s="400"/>
      <c r="H18" s="401"/>
      <c r="I18" s="402"/>
    </row>
    <row r="19" spans="1:9">
      <c r="A19" s="395"/>
      <c r="B19" s="396"/>
      <c r="C19" s="398"/>
      <c r="D19" s="403"/>
      <c r="E19" s="404"/>
      <c r="F19" s="405"/>
      <c r="G19" s="403"/>
      <c r="H19" s="404"/>
      <c r="I19" s="405"/>
    </row>
    <row r="20" spans="1:9">
      <c r="A20" s="395"/>
      <c r="B20" s="396"/>
      <c r="C20" s="398"/>
      <c r="D20" s="400"/>
      <c r="E20" s="401"/>
      <c r="F20" s="402"/>
      <c r="G20" s="400"/>
      <c r="H20" s="401"/>
      <c r="I20" s="402"/>
    </row>
    <row r="21" spans="1:9">
      <c r="A21" s="395"/>
      <c r="B21" s="396"/>
      <c r="C21" s="398"/>
      <c r="D21" s="403"/>
      <c r="E21" s="404"/>
      <c r="F21" s="405"/>
      <c r="G21" s="403"/>
      <c r="H21" s="404"/>
      <c r="I21" s="405"/>
    </row>
    <row r="22" spans="1:9">
      <c r="A22" s="395"/>
      <c r="B22" s="396"/>
      <c r="C22" s="398"/>
      <c r="D22" s="400"/>
      <c r="E22" s="401"/>
      <c r="F22" s="402"/>
      <c r="G22" s="400"/>
      <c r="H22" s="401"/>
      <c r="I22" s="402"/>
    </row>
    <row r="23" spans="1:9">
      <c r="A23" s="371"/>
      <c r="B23" s="372"/>
      <c r="C23" s="399"/>
      <c r="D23" s="403"/>
      <c r="E23" s="404"/>
      <c r="F23" s="405"/>
      <c r="G23" s="403"/>
      <c r="H23" s="404"/>
      <c r="I23" s="405"/>
    </row>
    <row r="24" spans="1:9" ht="12.75" customHeight="1">
      <c r="A24" s="390" t="s">
        <v>248</v>
      </c>
      <c r="B24" s="391"/>
      <c r="C24" s="397">
        <v>1</v>
      </c>
      <c r="D24" s="400"/>
      <c r="E24" s="401"/>
      <c r="F24" s="402"/>
      <c r="G24" s="400"/>
      <c r="H24" s="401"/>
      <c r="I24" s="402"/>
    </row>
    <row r="25" spans="1:9">
      <c r="A25" s="395"/>
      <c r="B25" s="396"/>
      <c r="C25" s="398"/>
      <c r="D25" s="403"/>
      <c r="E25" s="404"/>
      <c r="F25" s="405"/>
      <c r="G25" s="403"/>
      <c r="H25" s="404"/>
      <c r="I25" s="405"/>
    </row>
    <row r="26" spans="1:9">
      <c r="A26" s="395"/>
      <c r="B26" s="396"/>
      <c r="C26" s="398"/>
      <c r="D26" s="400"/>
      <c r="E26" s="401"/>
      <c r="F26" s="402"/>
      <c r="G26" s="400"/>
      <c r="H26" s="401"/>
      <c r="I26" s="402"/>
    </row>
    <row r="27" spans="1:9">
      <c r="A27" s="395"/>
      <c r="B27" s="396"/>
      <c r="C27" s="398"/>
      <c r="D27" s="403"/>
      <c r="E27" s="404"/>
      <c r="F27" s="405"/>
      <c r="G27" s="403"/>
      <c r="H27" s="404"/>
      <c r="I27" s="405"/>
    </row>
    <row r="28" spans="1:9">
      <c r="A28" s="395"/>
      <c r="B28" s="396"/>
      <c r="C28" s="398"/>
      <c r="D28" s="400"/>
      <c r="E28" s="401"/>
      <c r="F28" s="402"/>
      <c r="G28" s="400"/>
      <c r="H28" s="401"/>
      <c r="I28" s="402"/>
    </row>
    <row r="29" spans="1:9">
      <c r="A29" s="395"/>
      <c r="B29" s="396"/>
      <c r="C29" s="398"/>
      <c r="D29" s="403"/>
      <c r="E29" s="404"/>
      <c r="F29" s="405"/>
      <c r="G29" s="403"/>
      <c r="H29" s="404"/>
      <c r="I29" s="405"/>
    </row>
    <row r="30" spans="1:9">
      <c r="A30" s="395"/>
      <c r="B30" s="396"/>
      <c r="C30" s="398"/>
      <c r="D30" s="400"/>
      <c r="E30" s="401"/>
      <c r="F30" s="402"/>
      <c r="G30" s="400"/>
      <c r="H30" s="401"/>
      <c r="I30" s="402"/>
    </row>
    <row r="31" spans="1:9">
      <c r="A31" s="371"/>
      <c r="B31" s="372"/>
      <c r="C31" s="399"/>
      <c r="D31" s="403"/>
      <c r="E31" s="404"/>
      <c r="F31" s="405"/>
      <c r="G31" s="403"/>
      <c r="H31" s="404"/>
      <c r="I31" s="405"/>
    </row>
    <row r="32" spans="1:9">
      <c r="A32" s="390" t="s">
        <v>56</v>
      </c>
      <c r="B32" s="391"/>
      <c r="C32" s="397">
        <v>2</v>
      </c>
      <c r="D32" s="390" t="s">
        <v>251</v>
      </c>
      <c r="E32" s="394"/>
      <c r="F32" s="391"/>
      <c r="G32" s="390"/>
      <c r="H32" s="394"/>
      <c r="I32" s="391"/>
    </row>
    <row r="33" spans="1:9">
      <c r="A33" s="371"/>
      <c r="B33" s="372"/>
      <c r="C33" s="399"/>
      <c r="D33" s="395"/>
      <c r="E33" s="412"/>
      <c r="F33" s="396"/>
      <c r="G33" s="395"/>
      <c r="H33" s="412"/>
      <c r="I33" s="396"/>
    </row>
    <row r="34" spans="1:9">
      <c r="A34" s="390" t="s">
        <v>249</v>
      </c>
      <c r="B34" s="391"/>
      <c r="C34" s="397">
        <v>2</v>
      </c>
      <c r="D34" s="395"/>
      <c r="E34" s="412"/>
      <c r="F34" s="396"/>
      <c r="G34" s="395"/>
      <c r="H34" s="412"/>
      <c r="I34" s="396"/>
    </row>
    <row r="35" spans="1:9">
      <c r="A35" s="371"/>
      <c r="B35" s="372"/>
      <c r="C35" s="399"/>
      <c r="D35" s="395"/>
      <c r="E35" s="412"/>
      <c r="F35" s="396"/>
      <c r="G35" s="395"/>
      <c r="H35" s="412"/>
      <c r="I35" s="396"/>
    </row>
    <row r="36" spans="1:9">
      <c r="A36" s="390" t="s">
        <v>250</v>
      </c>
      <c r="B36" s="391"/>
      <c r="C36" s="397">
        <v>1</v>
      </c>
      <c r="D36" s="395"/>
      <c r="E36" s="412"/>
      <c r="F36" s="396"/>
      <c r="G36" s="395"/>
      <c r="H36" s="412"/>
      <c r="I36" s="396"/>
    </row>
    <row r="37" spans="1:9">
      <c r="A37" s="371"/>
      <c r="B37" s="372"/>
      <c r="C37" s="399"/>
      <c r="D37" s="371"/>
      <c r="E37" s="315"/>
      <c r="F37" s="372"/>
      <c r="G37" s="371"/>
      <c r="H37" s="315"/>
      <c r="I37" s="372"/>
    </row>
    <row r="39" spans="1:9">
      <c r="A39" t="s">
        <v>255</v>
      </c>
    </row>
    <row r="40" spans="1:9">
      <c r="A40" s="388" t="s">
        <v>343</v>
      </c>
      <c r="B40" s="389"/>
      <c r="C40" s="389"/>
      <c r="D40" s="389"/>
      <c r="E40" s="389"/>
      <c r="F40" s="389"/>
      <c r="G40" s="389"/>
      <c r="H40" s="389"/>
      <c r="I40" s="389"/>
    </row>
    <row r="41" spans="1:9">
      <c r="A41" s="389"/>
      <c r="B41" s="389"/>
      <c r="C41" s="389"/>
      <c r="D41" s="389"/>
      <c r="E41" s="389"/>
      <c r="F41" s="389"/>
      <c r="G41" s="389"/>
      <c r="H41" s="389"/>
      <c r="I41" s="389"/>
    </row>
    <row r="42" spans="1:9">
      <c r="A42" s="389"/>
      <c r="B42" s="389"/>
      <c r="C42" s="389"/>
      <c r="D42" s="389"/>
      <c r="E42" s="389"/>
      <c r="F42" s="389"/>
      <c r="G42" s="389"/>
      <c r="H42" s="389"/>
      <c r="I42" s="389"/>
    </row>
    <row r="43" spans="1:9">
      <c r="A43" s="389"/>
      <c r="B43" s="389"/>
      <c r="C43" s="389"/>
      <c r="D43" s="389"/>
      <c r="E43" s="389"/>
      <c r="F43" s="389"/>
      <c r="G43" s="389"/>
      <c r="H43" s="389"/>
      <c r="I43" s="389"/>
    </row>
    <row r="44" spans="1:9">
      <c r="A44" s="389"/>
      <c r="B44" s="389"/>
      <c r="C44" s="389"/>
      <c r="D44" s="389"/>
      <c r="E44" s="389"/>
      <c r="F44" s="389"/>
      <c r="G44" s="389"/>
      <c r="H44" s="389"/>
      <c r="I44" s="389"/>
    </row>
    <row r="45" spans="1:9">
      <c r="A45" s="390" t="s">
        <v>243</v>
      </c>
      <c r="B45" s="391"/>
      <c r="C45" s="392" t="s">
        <v>244</v>
      </c>
      <c r="D45" s="390" t="s">
        <v>245</v>
      </c>
      <c r="E45" s="394"/>
      <c r="F45" s="391"/>
      <c r="G45" s="390" t="s">
        <v>246</v>
      </c>
      <c r="H45" s="394"/>
      <c r="I45" s="391"/>
    </row>
    <row r="46" spans="1:9">
      <c r="A46" s="371"/>
      <c r="B46" s="372"/>
      <c r="C46" s="393"/>
      <c r="D46" s="371"/>
      <c r="E46" s="315"/>
      <c r="F46" s="372"/>
      <c r="G46" s="371"/>
      <c r="H46" s="315"/>
      <c r="I46" s="372"/>
    </row>
    <row r="47" spans="1:9">
      <c r="A47" s="406" t="s">
        <v>247</v>
      </c>
      <c r="B47" s="407"/>
      <c r="C47" s="397">
        <v>1</v>
      </c>
      <c r="D47" s="400"/>
      <c r="E47" s="401"/>
      <c r="F47" s="402"/>
      <c r="G47" s="400"/>
      <c r="H47" s="401"/>
      <c r="I47" s="402"/>
    </row>
    <row r="48" spans="1:9">
      <c r="A48" s="408"/>
      <c r="B48" s="409"/>
      <c r="C48" s="398"/>
      <c r="D48" s="403"/>
      <c r="E48" s="404"/>
      <c r="F48" s="405"/>
      <c r="G48" s="403"/>
      <c r="H48" s="404"/>
      <c r="I48" s="405"/>
    </row>
    <row r="49" spans="1:9">
      <c r="A49" s="408"/>
      <c r="B49" s="409"/>
      <c r="C49" s="398"/>
      <c r="D49" s="400"/>
      <c r="E49" s="401"/>
      <c r="F49" s="402"/>
      <c r="G49" s="400"/>
      <c r="H49" s="401"/>
      <c r="I49" s="402"/>
    </row>
    <row r="50" spans="1:9">
      <c r="A50" s="408"/>
      <c r="B50" s="409"/>
      <c r="C50" s="398"/>
      <c r="D50" s="403"/>
      <c r="E50" s="404"/>
      <c r="F50" s="405"/>
      <c r="G50" s="403"/>
      <c r="H50" s="404"/>
      <c r="I50" s="405"/>
    </row>
    <row r="51" spans="1:9">
      <c r="A51" s="408"/>
      <c r="B51" s="409"/>
      <c r="C51" s="398"/>
      <c r="D51" s="400"/>
      <c r="E51" s="401"/>
      <c r="F51" s="402"/>
      <c r="G51" s="400"/>
      <c r="H51" s="401"/>
      <c r="I51" s="402"/>
    </row>
    <row r="52" spans="1:9">
      <c r="A52" s="408"/>
      <c r="B52" s="409"/>
      <c r="C52" s="398"/>
      <c r="D52" s="403"/>
      <c r="E52" s="404"/>
      <c r="F52" s="405"/>
      <c r="G52" s="403"/>
      <c r="H52" s="404"/>
      <c r="I52" s="405"/>
    </row>
    <row r="53" spans="1:9">
      <c r="A53" s="408"/>
      <c r="B53" s="409"/>
      <c r="C53" s="398"/>
      <c r="D53" s="390"/>
      <c r="E53" s="394"/>
      <c r="F53" s="391"/>
      <c r="G53" s="390"/>
      <c r="H53" s="394"/>
      <c r="I53" s="391"/>
    </row>
    <row r="54" spans="1:9">
      <c r="A54" s="410"/>
      <c r="B54" s="411"/>
      <c r="C54" s="399"/>
      <c r="D54" s="371"/>
      <c r="E54" s="315"/>
      <c r="F54" s="372"/>
      <c r="G54" s="371"/>
      <c r="H54" s="315"/>
      <c r="I54" s="372"/>
    </row>
    <row r="55" spans="1:9">
      <c r="A55" s="390" t="s">
        <v>54</v>
      </c>
      <c r="B55" s="391"/>
      <c r="C55" s="397">
        <v>1</v>
      </c>
      <c r="D55" s="400"/>
      <c r="E55" s="401"/>
      <c r="F55" s="402"/>
      <c r="G55" s="400"/>
      <c r="H55" s="401"/>
      <c r="I55" s="402"/>
    </row>
    <row r="56" spans="1:9">
      <c r="A56" s="395"/>
      <c r="B56" s="396"/>
      <c r="C56" s="398"/>
      <c r="D56" s="403"/>
      <c r="E56" s="404"/>
      <c r="F56" s="405"/>
      <c r="G56" s="403"/>
      <c r="H56" s="404"/>
      <c r="I56" s="405"/>
    </row>
    <row r="57" spans="1:9">
      <c r="A57" s="395"/>
      <c r="B57" s="396"/>
      <c r="C57" s="398"/>
      <c r="D57" s="400"/>
      <c r="E57" s="401"/>
      <c r="F57" s="402"/>
      <c r="G57" s="400"/>
      <c r="H57" s="401"/>
      <c r="I57" s="402"/>
    </row>
    <row r="58" spans="1:9">
      <c r="A58" s="395"/>
      <c r="B58" s="396"/>
      <c r="C58" s="398"/>
      <c r="D58" s="403"/>
      <c r="E58" s="404"/>
      <c r="F58" s="405"/>
      <c r="G58" s="403"/>
      <c r="H58" s="404"/>
      <c r="I58" s="405"/>
    </row>
    <row r="59" spans="1:9">
      <c r="A59" s="395"/>
      <c r="B59" s="396"/>
      <c r="C59" s="398"/>
      <c r="D59" s="400"/>
      <c r="E59" s="401"/>
      <c r="F59" s="402"/>
      <c r="G59" s="400"/>
      <c r="H59" s="401"/>
      <c r="I59" s="402"/>
    </row>
    <row r="60" spans="1:9">
      <c r="A60" s="395"/>
      <c r="B60" s="396"/>
      <c r="C60" s="398"/>
      <c r="D60" s="403"/>
      <c r="E60" s="404"/>
      <c r="F60" s="405"/>
      <c r="G60" s="403"/>
      <c r="H60" s="404"/>
      <c r="I60" s="405"/>
    </row>
    <row r="61" spans="1:9">
      <c r="A61" s="395"/>
      <c r="B61" s="396"/>
      <c r="C61" s="398"/>
      <c r="D61" s="400"/>
      <c r="E61" s="401"/>
      <c r="F61" s="402"/>
      <c r="G61" s="400"/>
      <c r="H61" s="401"/>
      <c r="I61" s="402"/>
    </row>
    <row r="62" spans="1:9">
      <c r="A62" s="371"/>
      <c r="B62" s="372"/>
      <c r="C62" s="399"/>
      <c r="D62" s="403"/>
      <c r="E62" s="404"/>
      <c r="F62" s="405"/>
      <c r="G62" s="403"/>
      <c r="H62" s="404"/>
      <c r="I62" s="405"/>
    </row>
    <row r="63" spans="1:9">
      <c r="A63" s="390" t="s">
        <v>248</v>
      </c>
      <c r="B63" s="391"/>
      <c r="C63" s="397">
        <v>1</v>
      </c>
      <c r="D63" s="400"/>
      <c r="E63" s="401"/>
      <c r="F63" s="402"/>
      <c r="G63" s="400"/>
      <c r="H63" s="401"/>
      <c r="I63" s="402"/>
    </row>
    <row r="64" spans="1:9">
      <c r="A64" s="395"/>
      <c r="B64" s="396"/>
      <c r="C64" s="398"/>
      <c r="D64" s="403"/>
      <c r="E64" s="404"/>
      <c r="F64" s="405"/>
      <c r="G64" s="403"/>
      <c r="H64" s="404"/>
      <c r="I64" s="405"/>
    </row>
    <row r="65" spans="1:9">
      <c r="A65" s="395"/>
      <c r="B65" s="396"/>
      <c r="C65" s="398"/>
      <c r="D65" s="400"/>
      <c r="E65" s="401"/>
      <c r="F65" s="402"/>
      <c r="G65" s="400"/>
      <c r="H65" s="401"/>
      <c r="I65" s="402"/>
    </row>
    <row r="66" spans="1:9">
      <c r="A66" s="395"/>
      <c r="B66" s="396"/>
      <c r="C66" s="398"/>
      <c r="D66" s="403"/>
      <c r="E66" s="404"/>
      <c r="F66" s="405"/>
      <c r="G66" s="403"/>
      <c r="H66" s="404"/>
      <c r="I66" s="405"/>
    </row>
    <row r="67" spans="1:9">
      <c r="A67" s="395"/>
      <c r="B67" s="396"/>
      <c r="C67" s="398"/>
      <c r="D67" s="400"/>
      <c r="E67" s="401"/>
      <c r="F67" s="402"/>
      <c r="G67" s="400"/>
      <c r="H67" s="401"/>
      <c r="I67" s="402"/>
    </row>
    <row r="68" spans="1:9">
      <c r="A68" s="395"/>
      <c r="B68" s="396"/>
      <c r="C68" s="398"/>
      <c r="D68" s="403"/>
      <c r="E68" s="404"/>
      <c r="F68" s="405"/>
      <c r="G68" s="403"/>
      <c r="H68" s="404"/>
      <c r="I68" s="405"/>
    </row>
    <row r="69" spans="1:9">
      <c r="A69" s="395"/>
      <c r="B69" s="396"/>
      <c r="C69" s="398"/>
      <c r="D69" s="400"/>
      <c r="E69" s="401"/>
      <c r="F69" s="402"/>
      <c r="G69" s="400"/>
      <c r="H69" s="401"/>
      <c r="I69" s="402"/>
    </row>
    <row r="70" spans="1:9">
      <c r="A70" s="371"/>
      <c r="B70" s="372"/>
      <c r="C70" s="399"/>
      <c r="D70" s="403"/>
      <c r="E70" s="404"/>
      <c r="F70" s="405"/>
      <c r="G70" s="403"/>
      <c r="H70" s="404"/>
      <c r="I70" s="405"/>
    </row>
    <row r="71" spans="1:9">
      <c r="A71" s="390" t="s">
        <v>56</v>
      </c>
      <c r="B71" s="391"/>
      <c r="C71" s="397">
        <v>2</v>
      </c>
      <c r="D71" s="390" t="s">
        <v>251</v>
      </c>
      <c r="E71" s="394"/>
      <c r="F71" s="391"/>
      <c r="G71" s="390"/>
      <c r="H71" s="394"/>
      <c r="I71" s="391"/>
    </row>
    <row r="72" spans="1:9">
      <c r="A72" s="371"/>
      <c r="B72" s="372"/>
      <c r="C72" s="399"/>
      <c r="D72" s="395"/>
      <c r="E72" s="412"/>
      <c r="F72" s="396"/>
      <c r="G72" s="395"/>
      <c r="H72" s="412"/>
      <c r="I72" s="396"/>
    </row>
    <row r="73" spans="1:9">
      <c r="A73" s="390" t="s">
        <v>249</v>
      </c>
      <c r="B73" s="391"/>
      <c r="C73" s="397">
        <v>2</v>
      </c>
      <c r="D73" s="395"/>
      <c r="E73" s="412"/>
      <c r="F73" s="396"/>
      <c r="G73" s="395"/>
      <c r="H73" s="412"/>
      <c r="I73" s="396"/>
    </row>
    <row r="74" spans="1:9">
      <c r="A74" s="371"/>
      <c r="B74" s="372"/>
      <c r="C74" s="399"/>
      <c r="D74" s="395"/>
      <c r="E74" s="412"/>
      <c r="F74" s="396"/>
      <c r="G74" s="395"/>
      <c r="H74" s="412"/>
      <c r="I74" s="396"/>
    </row>
    <row r="75" spans="1:9">
      <c r="A75" s="390" t="s">
        <v>62</v>
      </c>
      <c r="B75" s="391"/>
      <c r="C75" s="397">
        <v>1</v>
      </c>
      <c r="D75" s="395"/>
      <c r="E75" s="412"/>
      <c r="F75" s="396"/>
      <c r="G75" s="395"/>
      <c r="H75" s="412"/>
      <c r="I75" s="396"/>
    </row>
    <row r="76" spans="1:9">
      <c r="A76" s="371"/>
      <c r="B76" s="372"/>
      <c r="C76" s="399"/>
      <c r="D76" s="371"/>
      <c r="E76" s="315"/>
      <c r="F76" s="372"/>
      <c r="G76" s="371"/>
      <c r="H76" s="315"/>
      <c r="I76" s="372"/>
    </row>
    <row r="78" spans="1:9">
      <c r="A78" t="s">
        <v>255</v>
      </c>
    </row>
  </sheetData>
  <mergeCells count="86">
    <mergeCell ref="D69:F70"/>
    <mergeCell ref="G69:I70"/>
    <mergeCell ref="A71:B72"/>
    <mergeCell ref="C71:C72"/>
    <mergeCell ref="D71:F76"/>
    <mergeCell ref="G71:I76"/>
    <mergeCell ref="A73:B74"/>
    <mergeCell ref="G57:I58"/>
    <mergeCell ref="D59:F60"/>
    <mergeCell ref="G59:I60"/>
    <mergeCell ref="D61:F62"/>
    <mergeCell ref="G61:I62"/>
    <mergeCell ref="A63:B70"/>
    <mergeCell ref="C63:C70"/>
    <mergeCell ref="C73:C74"/>
    <mergeCell ref="A75:B76"/>
    <mergeCell ref="C75:C76"/>
    <mergeCell ref="G65:I66"/>
    <mergeCell ref="D67:F68"/>
    <mergeCell ref="G67:I68"/>
    <mergeCell ref="D63:F64"/>
    <mergeCell ref="G63:I64"/>
    <mergeCell ref="D65:F66"/>
    <mergeCell ref="G49:I50"/>
    <mergeCell ref="D51:F52"/>
    <mergeCell ref="G51:I52"/>
    <mergeCell ref="D53:F54"/>
    <mergeCell ref="G53:I54"/>
    <mergeCell ref="D32:F37"/>
    <mergeCell ref="G32:I37"/>
    <mergeCell ref="A8:B15"/>
    <mergeCell ref="A55:B62"/>
    <mergeCell ref="C55:C62"/>
    <mergeCell ref="D55:F56"/>
    <mergeCell ref="G55:I56"/>
    <mergeCell ref="D57:F58"/>
    <mergeCell ref="A40:I44"/>
    <mergeCell ref="A45:B46"/>
    <mergeCell ref="C45:C46"/>
    <mergeCell ref="D45:F46"/>
    <mergeCell ref="G45:I46"/>
    <mergeCell ref="A47:B54"/>
    <mergeCell ref="C47:C54"/>
    <mergeCell ref="D47:F48"/>
    <mergeCell ref="G47:I48"/>
    <mergeCell ref="D49:F50"/>
    <mergeCell ref="G28:I29"/>
    <mergeCell ref="G30:I31"/>
    <mergeCell ref="D26:F27"/>
    <mergeCell ref="G26:I27"/>
    <mergeCell ref="C8:C15"/>
    <mergeCell ref="D14:F15"/>
    <mergeCell ref="G14:I15"/>
    <mergeCell ref="C16:C23"/>
    <mergeCell ref="D22:F23"/>
    <mergeCell ref="D16:F17"/>
    <mergeCell ref="G16:I17"/>
    <mergeCell ref="D18:F19"/>
    <mergeCell ref="G18:I19"/>
    <mergeCell ref="G12:I13"/>
    <mergeCell ref="G24:I25"/>
    <mergeCell ref="G8:I9"/>
    <mergeCell ref="G10:I11"/>
    <mergeCell ref="D24:F25"/>
    <mergeCell ref="G22:I23"/>
    <mergeCell ref="D20:F21"/>
    <mergeCell ref="G20:I21"/>
    <mergeCell ref="A32:B33"/>
    <mergeCell ref="A34:B35"/>
    <mergeCell ref="A36:B37"/>
    <mergeCell ref="C32:C33"/>
    <mergeCell ref="C34:C35"/>
    <mergeCell ref="C36:C37"/>
    <mergeCell ref="A24:B31"/>
    <mergeCell ref="C24:C31"/>
    <mergeCell ref="D8:F9"/>
    <mergeCell ref="D10:F11"/>
    <mergeCell ref="D12:F13"/>
    <mergeCell ref="D28:F29"/>
    <mergeCell ref="D30:F31"/>
    <mergeCell ref="A16:B23"/>
    <mergeCell ref="A1:I5"/>
    <mergeCell ref="A6:B7"/>
    <mergeCell ref="C6:C7"/>
    <mergeCell ref="D6:F7"/>
    <mergeCell ref="G6:I7"/>
  </mergeCells>
  <phoneticPr fontId="2"/>
  <pageMargins left="0.7" right="0.7" top="0.75" bottom="0.75" header="0.3" footer="0.3"/>
  <pageSetup paperSize="9" fitToHeight="0" orientation="portrait" r:id="rId1"/>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7"/>
  <sheetViews>
    <sheetView zoomScale="70" zoomScaleNormal="70" workbookViewId="0">
      <selection activeCell="B6" sqref="B6"/>
    </sheetView>
  </sheetViews>
  <sheetFormatPr defaultRowHeight="13"/>
  <cols>
    <col min="1" max="1" width="22.453125" customWidth="1"/>
    <col min="2" max="2" width="28.7265625" customWidth="1"/>
    <col min="3" max="3" width="21.36328125" customWidth="1"/>
    <col min="4" max="4" width="16.7265625" bestFit="1" customWidth="1"/>
  </cols>
  <sheetData>
    <row r="1" spans="1:5" ht="26.25" customHeight="1">
      <c r="A1" s="8" t="s">
        <v>12</v>
      </c>
      <c r="B1" s="9"/>
      <c r="C1" s="9"/>
      <c r="D1" s="9"/>
      <c r="E1" s="3"/>
    </row>
    <row r="2" spans="1:5" ht="26.25" customHeight="1">
      <c r="A2" s="218" t="s">
        <v>13</v>
      </c>
      <c r="B2" s="222"/>
      <c r="C2" s="218"/>
      <c r="D2" s="218"/>
      <c r="E2" s="3"/>
    </row>
    <row r="3" spans="1:5" ht="26.25" customHeight="1">
      <c r="A3" s="9"/>
      <c r="B3" s="9"/>
      <c r="C3" s="9"/>
      <c r="D3" s="9"/>
      <c r="E3" s="3"/>
    </row>
    <row r="4" spans="1:5" ht="26.25" customHeight="1">
      <c r="A4" s="9"/>
      <c r="B4" s="9"/>
      <c r="C4" s="10" t="s">
        <v>14</v>
      </c>
      <c r="D4" s="188" t="s">
        <v>273</v>
      </c>
      <c r="E4" s="3"/>
    </row>
    <row r="5" spans="1:5" ht="26.25" customHeight="1">
      <c r="A5" s="9"/>
      <c r="B5" s="9"/>
      <c r="C5" s="10" t="s">
        <v>15</v>
      </c>
      <c r="D5" s="188" t="s">
        <v>274</v>
      </c>
      <c r="E5" s="3"/>
    </row>
    <row r="6" spans="1:5" ht="26.25" customHeight="1">
      <c r="A6" s="9"/>
      <c r="B6" s="9"/>
      <c r="C6" s="9"/>
      <c r="D6" s="9"/>
      <c r="E6" s="3"/>
    </row>
    <row r="7" spans="1:5" ht="26.25" customHeight="1">
      <c r="A7" s="8" t="s">
        <v>16</v>
      </c>
      <c r="B7" s="8"/>
      <c r="C7" s="9"/>
      <c r="D7" s="9"/>
      <c r="E7" s="3"/>
    </row>
    <row r="8" spans="1:5" ht="26.25" customHeight="1">
      <c r="A8" s="9"/>
      <c r="B8" s="9"/>
      <c r="C8" s="9"/>
      <c r="D8" s="9"/>
      <c r="E8" s="3"/>
    </row>
    <row r="9" spans="1:5" ht="26.25" customHeight="1">
      <c r="A9" s="11" t="s">
        <v>17</v>
      </c>
      <c r="B9" s="11" t="s">
        <v>18</v>
      </c>
      <c r="C9" s="11" t="s">
        <v>19</v>
      </c>
      <c r="D9" s="11" t="s">
        <v>20</v>
      </c>
      <c r="E9" s="3"/>
    </row>
    <row r="10" spans="1:5" ht="26.25" customHeight="1">
      <c r="A10" s="189" t="s">
        <v>275</v>
      </c>
      <c r="B10" s="189" t="s">
        <v>276</v>
      </c>
      <c r="C10" s="189"/>
      <c r="D10" s="12"/>
      <c r="E10" s="3"/>
    </row>
    <row r="11" spans="1:5" ht="26.25" customHeight="1">
      <c r="A11" s="190" t="s">
        <v>277</v>
      </c>
      <c r="B11" s="191" t="s">
        <v>278</v>
      </c>
      <c r="C11" s="192" t="s">
        <v>279</v>
      </c>
      <c r="D11" s="13"/>
      <c r="E11" s="3"/>
    </row>
    <row r="12" spans="1:5" ht="26.25" customHeight="1">
      <c r="A12" s="189" t="s">
        <v>275</v>
      </c>
      <c r="B12" s="189" t="s">
        <v>280</v>
      </c>
      <c r="C12" s="189"/>
      <c r="D12" s="12"/>
      <c r="E12" s="3"/>
    </row>
    <row r="13" spans="1:5" ht="26.25" customHeight="1">
      <c r="A13" s="190" t="s">
        <v>281</v>
      </c>
      <c r="B13" s="193" t="s">
        <v>282</v>
      </c>
      <c r="C13" s="192" t="s">
        <v>283</v>
      </c>
      <c r="D13" s="14"/>
    </row>
    <row r="14" spans="1:5" ht="26.25" customHeight="1">
      <c r="A14" s="15"/>
      <c r="B14" s="12"/>
      <c r="C14" s="15"/>
      <c r="D14" s="15"/>
    </row>
    <row r="15" spans="1:5" ht="26.25" customHeight="1">
      <c r="A15" s="14"/>
      <c r="B15" s="14"/>
      <c r="C15" s="14"/>
      <c r="D15" s="14"/>
    </row>
    <row r="16" spans="1:5" ht="26.25" customHeight="1">
      <c r="A16" s="15"/>
      <c r="B16" s="15"/>
      <c r="C16" s="15"/>
      <c r="D16" s="15"/>
    </row>
    <row r="17" spans="1:4" ht="26.25" customHeight="1">
      <c r="A17" s="14"/>
      <c r="B17" s="14"/>
      <c r="C17" s="14"/>
      <c r="D17" s="14"/>
    </row>
  </sheetData>
  <mergeCells count="1">
    <mergeCell ref="A2:D2"/>
  </mergeCells>
  <phoneticPr fontId="2"/>
  <pageMargins left="0.78700000000000003" right="0.78700000000000003" top="0.98399999999999999" bottom="0.98399999999999999" header="0.51200000000000001" footer="0.51200000000000001"/>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31"/>
  <sheetViews>
    <sheetView topLeftCell="A7" zoomScale="55" zoomScaleNormal="55" workbookViewId="0">
      <selection activeCell="I23" sqref="I23"/>
    </sheetView>
  </sheetViews>
  <sheetFormatPr defaultRowHeight="13"/>
  <cols>
    <col min="1" max="1" width="20.90625" customWidth="1"/>
    <col min="2" max="2" width="34.6328125" customWidth="1"/>
    <col min="3" max="3" width="20.26953125" bestFit="1" customWidth="1"/>
    <col min="4" max="4" width="10.26953125" customWidth="1"/>
  </cols>
  <sheetData>
    <row r="1" spans="1:4" ht="16.5">
      <c r="A1" s="8" t="s">
        <v>21</v>
      </c>
      <c r="B1" s="8"/>
      <c r="C1" s="8"/>
      <c r="D1" s="3"/>
    </row>
    <row r="2" spans="1:4">
      <c r="A2" s="3"/>
      <c r="B2" s="3"/>
      <c r="C2" s="3"/>
      <c r="D2" s="3"/>
    </row>
    <row r="3" spans="1:4" ht="24" customHeight="1">
      <c r="A3" s="16" t="s">
        <v>17</v>
      </c>
      <c r="B3" s="16" t="s">
        <v>22</v>
      </c>
      <c r="C3" s="16" t="s">
        <v>23</v>
      </c>
      <c r="D3" s="16" t="s">
        <v>24</v>
      </c>
    </row>
    <row r="4" spans="1:4" ht="24" customHeight="1">
      <c r="A4" s="194"/>
      <c r="B4" s="195" t="s">
        <v>284</v>
      </c>
      <c r="C4" s="194"/>
      <c r="D4" s="144"/>
    </row>
    <row r="5" spans="1:4" ht="24" customHeight="1">
      <c r="A5" s="196" t="s">
        <v>275</v>
      </c>
      <c r="B5" s="196" t="s">
        <v>285</v>
      </c>
      <c r="C5" s="197" t="s">
        <v>286</v>
      </c>
      <c r="D5" s="145"/>
    </row>
    <row r="6" spans="1:4" ht="24" customHeight="1">
      <c r="A6" s="196" t="s">
        <v>287</v>
      </c>
      <c r="B6" s="196" t="s">
        <v>288</v>
      </c>
      <c r="C6" s="197" t="s">
        <v>289</v>
      </c>
      <c r="D6" s="145"/>
    </row>
    <row r="7" spans="1:4" ht="24" customHeight="1">
      <c r="A7" s="196"/>
      <c r="B7" s="196" t="s">
        <v>290</v>
      </c>
      <c r="C7" s="197" t="s">
        <v>289</v>
      </c>
      <c r="D7" s="145"/>
    </row>
    <row r="8" spans="1:4" ht="24" customHeight="1">
      <c r="A8" s="196"/>
      <c r="B8" s="196" t="s">
        <v>291</v>
      </c>
      <c r="C8" s="197" t="s">
        <v>289</v>
      </c>
      <c r="D8" s="145"/>
    </row>
    <row r="9" spans="1:4" ht="24" customHeight="1">
      <c r="A9" s="196"/>
      <c r="B9" s="196" t="s">
        <v>292</v>
      </c>
      <c r="C9" s="197" t="s">
        <v>289</v>
      </c>
      <c r="D9" s="145"/>
    </row>
    <row r="10" spans="1:4" ht="24" customHeight="1">
      <c r="A10" s="192"/>
      <c r="B10" s="192" t="s">
        <v>293</v>
      </c>
      <c r="C10" s="192"/>
      <c r="D10" s="146"/>
    </row>
    <row r="11" spans="1:4" ht="24" customHeight="1">
      <c r="A11" s="195"/>
      <c r="B11" s="195" t="s">
        <v>284</v>
      </c>
      <c r="C11" s="195"/>
      <c r="D11" s="144"/>
    </row>
    <row r="12" spans="1:4" ht="24" customHeight="1">
      <c r="A12" s="196" t="s">
        <v>275</v>
      </c>
      <c r="B12" s="196" t="s">
        <v>285</v>
      </c>
      <c r="C12" s="197" t="s">
        <v>294</v>
      </c>
      <c r="D12" s="145"/>
    </row>
    <row r="13" spans="1:4" ht="24" customHeight="1">
      <c r="A13" s="196" t="s">
        <v>295</v>
      </c>
      <c r="B13" s="196" t="s">
        <v>288</v>
      </c>
      <c r="C13" s="197" t="s">
        <v>294</v>
      </c>
      <c r="D13" s="145"/>
    </row>
    <row r="14" spans="1:4" ht="24" customHeight="1">
      <c r="A14" s="198"/>
      <c r="B14" s="196" t="s">
        <v>290</v>
      </c>
      <c r="C14" s="197" t="s">
        <v>294</v>
      </c>
      <c r="D14" s="145"/>
    </row>
    <row r="15" spans="1:4" ht="24" customHeight="1">
      <c r="A15" s="198"/>
      <c r="B15" s="196" t="s">
        <v>296</v>
      </c>
      <c r="C15" s="197" t="s">
        <v>294</v>
      </c>
      <c r="D15" s="145"/>
    </row>
    <row r="16" spans="1:4" ht="24" customHeight="1">
      <c r="A16" s="198"/>
      <c r="B16" s="196" t="s">
        <v>292</v>
      </c>
      <c r="C16" s="197" t="s">
        <v>294</v>
      </c>
      <c r="D16" s="145"/>
    </row>
    <row r="17" spans="1:4" ht="24" customHeight="1">
      <c r="A17" s="199"/>
      <c r="B17" s="192" t="s">
        <v>293</v>
      </c>
      <c r="C17" s="199"/>
      <c r="D17" s="146"/>
    </row>
    <row r="18" spans="1:4" ht="24" customHeight="1">
      <c r="A18" s="194"/>
      <c r="B18" s="195" t="s">
        <v>284</v>
      </c>
      <c r="C18" s="194"/>
      <c r="D18" s="144"/>
    </row>
    <row r="19" spans="1:4" ht="24" customHeight="1">
      <c r="A19" s="198"/>
      <c r="B19" s="196" t="s">
        <v>297</v>
      </c>
      <c r="C19" s="198"/>
      <c r="D19" s="145"/>
    </row>
    <row r="20" spans="1:4" ht="24" customHeight="1">
      <c r="A20" s="198"/>
      <c r="B20" s="196" t="s">
        <v>298</v>
      </c>
      <c r="C20" s="198"/>
      <c r="D20" s="145"/>
    </row>
    <row r="21" spans="1:4" ht="24" customHeight="1">
      <c r="A21" s="198"/>
      <c r="B21" s="196" t="s">
        <v>299</v>
      </c>
      <c r="C21" s="198"/>
      <c r="D21" s="145"/>
    </row>
    <row r="22" spans="1:4" ht="24" customHeight="1">
      <c r="A22" s="198"/>
      <c r="B22" s="196" t="s">
        <v>300</v>
      </c>
      <c r="C22" s="198"/>
      <c r="D22" s="145"/>
    </row>
    <row r="23" spans="1:4" ht="24" customHeight="1">
      <c r="A23" s="198"/>
      <c r="B23" s="196" t="s">
        <v>301</v>
      </c>
      <c r="C23" s="198"/>
      <c r="D23" s="145"/>
    </row>
    <row r="24" spans="1:4" ht="24" customHeight="1">
      <c r="A24" s="199"/>
      <c r="B24" s="192" t="s">
        <v>293</v>
      </c>
      <c r="C24" s="199"/>
      <c r="D24" s="146"/>
    </row>
    <row r="25" spans="1:4" ht="24" customHeight="1">
      <c r="A25" s="194"/>
      <c r="B25" s="195" t="s">
        <v>284</v>
      </c>
      <c r="C25" s="194"/>
      <c r="D25" s="144"/>
    </row>
    <row r="26" spans="1:4" ht="24" customHeight="1">
      <c r="A26" s="198"/>
      <c r="B26" s="196" t="s">
        <v>302</v>
      </c>
      <c r="C26" s="198"/>
      <c r="D26" s="145"/>
    </row>
    <row r="27" spans="1:4" ht="24" customHeight="1">
      <c r="A27" s="198"/>
      <c r="B27" s="196" t="s">
        <v>298</v>
      </c>
      <c r="C27" s="198"/>
      <c r="D27" s="145"/>
    </row>
    <row r="28" spans="1:4" ht="24" customHeight="1">
      <c r="A28" s="198"/>
      <c r="B28" s="196" t="s">
        <v>299</v>
      </c>
      <c r="C28" s="198"/>
      <c r="D28" s="145"/>
    </row>
    <row r="29" spans="1:4" ht="24" customHeight="1">
      <c r="A29" s="198"/>
      <c r="B29" s="196" t="s">
        <v>303</v>
      </c>
      <c r="C29" s="198"/>
      <c r="D29" s="145"/>
    </row>
    <row r="30" spans="1:4" ht="24" customHeight="1">
      <c r="A30" s="198"/>
      <c r="B30" s="196" t="s">
        <v>301</v>
      </c>
      <c r="C30" s="198"/>
      <c r="D30" s="145"/>
    </row>
    <row r="31" spans="1:4" ht="24" customHeight="1">
      <c r="A31" s="199"/>
      <c r="B31" s="192" t="s">
        <v>293</v>
      </c>
      <c r="C31" s="199"/>
      <c r="D31" s="146"/>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0"/>
  <sheetViews>
    <sheetView zoomScale="85" zoomScaleNormal="85" workbookViewId="0">
      <selection activeCell="M9" sqref="M9"/>
    </sheetView>
  </sheetViews>
  <sheetFormatPr defaultRowHeight="13"/>
  <cols>
    <col min="1" max="1" width="3.453125" customWidth="1"/>
    <col min="2" max="2" width="18.36328125" customWidth="1"/>
    <col min="3" max="3" width="9.453125" customWidth="1"/>
  </cols>
  <sheetData>
    <row r="1" spans="1:9" ht="24.75" customHeight="1">
      <c r="A1" s="3" t="s">
        <v>25</v>
      </c>
      <c r="B1" s="3"/>
      <c r="C1" s="3"/>
      <c r="D1" s="3"/>
      <c r="E1" s="3"/>
      <c r="F1" s="3"/>
      <c r="G1" s="3"/>
      <c r="H1" s="3"/>
      <c r="I1" s="3"/>
    </row>
    <row r="2" spans="1:9" ht="24.75" customHeight="1">
      <c r="A2" s="218" t="s">
        <v>26</v>
      </c>
      <c r="B2" s="219"/>
      <c r="C2" s="219"/>
      <c r="D2" s="219"/>
      <c r="E2" s="219"/>
      <c r="F2" s="219"/>
      <c r="G2" s="219"/>
      <c r="H2" s="219"/>
      <c r="I2" s="219"/>
    </row>
    <row r="3" spans="1:9" ht="24.75" customHeight="1">
      <c r="A3" s="3" t="s">
        <v>17</v>
      </c>
      <c r="B3" s="3"/>
      <c r="C3" s="247" t="s">
        <v>304</v>
      </c>
      <c r="D3" s="248"/>
      <c r="E3" s="248"/>
      <c r="F3" s="248"/>
      <c r="G3" s="3"/>
      <c r="H3" s="3"/>
      <c r="I3" s="3"/>
    </row>
    <row r="4" spans="1:9" ht="24.75" customHeight="1">
      <c r="A4" s="3" t="s">
        <v>18</v>
      </c>
      <c r="B4" s="3"/>
      <c r="C4" s="249" t="s">
        <v>266</v>
      </c>
      <c r="D4" s="250"/>
      <c r="E4" s="250"/>
      <c r="F4" s="250"/>
      <c r="G4" s="3"/>
      <c r="H4" s="3"/>
      <c r="I4" s="3"/>
    </row>
    <row r="5" spans="1:9" ht="24.75" customHeight="1">
      <c r="A5" s="251" t="s">
        <v>22</v>
      </c>
      <c r="B5" s="252"/>
      <c r="C5" s="17" t="s">
        <v>27</v>
      </c>
      <c r="D5" s="17" t="s">
        <v>28</v>
      </c>
      <c r="E5" s="17" t="s">
        <v>29</v>
      </c>
      <c r="F5" s="17" t="s">
        <v>30</v>
      </c>
      <c r="G5" s="255" t="s">
        <v>31</v>
      </c>
      <c r="H5" s="20" t="s">
        <v>32</v>
      </c>
      <c r="I5" s="17" t="s">
        <v>33</v>
      </c>
    </row>
    <row r="6" spans="1:9" ht="24.75" customHeight="1">
      <c r="A6" s="253"/>
      <c r="B6" s="254"/>
      <c r="C6" s="18" t="s">
        <v>34</v>
      </c>
      <c r="D6" s="18" t="s">
        <v>35</v>
      </c>
      <c r="E6" s="18" t="s">
        <v>36</v>
      </c>
      <c r="F6" s="18" t="s">
        <v>37</v>
      </c>
      <c r="G6" s="256"/>
      <c r="H6" s="21" t="s">
        <v>38</v>
      </c>
      <c r="I6" s="18" t="s">
        <v>39</v>
      </c>
    </row>
    <row r="7" spans="1:9" ht="24.75" customHeight="1">
      <c r="A7" s="253"/>
      <c r="B7" s="254"/>
      <c r="C7" s="18" t="s">
        <v>40</v>
      </c>
      <c r="D7" s="18" t="s">
        <v>36</v>
      </c>
      <c r="E7" s="18"/>
      <c r="F7" s="18"/>
      <c r="G7" s="257"/>
      <c r="H7" s="21"/>
      <c r="I7" s="19"/>
    </row>
    <row r="8" spans="1:9" ht="24.75" customHeight="1">
      <c r="A8" s="242" t="s">
        <v>262</v>
      </c>
      <c r="B8" s="243"/>
      <c r="C8" s="23"/>
      <c r="D8" s="200">
        <v>3000</v>
      </c>
      <c r="E8" s="200">
        <v>3000</v>
      </c>
      <c r="F8" s="200">
        <v>3000</v>
      </c>
      <c r="G8" s="200">
        <v>3000</v>
      </c>
      <c r="H8" s="200">
        <v>3000</v>
      </c>
      <c r="I8" s="23"/>
    </row>
    <row r="9" spans="1:9" ht="24.75" customHeight="1">
      <c r="A9" s="251" t="s">
        <v>41</v>
      </c>
      <c r="B9" s="252"/>
      <c r="C9" s="240" t="s">
        <v>347</v>
      </c>
      <c r="D9" s="234"/>
      <c r="E9" s="234"/>
      <c r="F9" s="234"/>
      <c r="G9" s="234"/>
      <c r="H9" s="234"/>
      <c r="I9" s="24"/>
    </row>
    <row r="10" spans="1:9" ht="24.75" customHeight="1">
      <c r="A10" s="258"/>
      <c r="B10" s="259"/>
      <c r="C10" s="230" t="s">
        <v>305</v>
      </c>
      <c r="D10" s="250"/>
      <c r="E10" s="250"/>
      <c r="F10" s="250"/>
      <c r="G10" s="250"/>
      <c r="H10" s="250"/>
      <c r="I10" s="24"/>
    </row>
    <row r="11" spans="1:9" ht="24.75" customHeight="1">
      <c r="A11" s="242" t="s">
        <v>42</v>
      </c>
      <c r="B11" s="243"/>
      <c r="C11" s="25"/>
      <c r="D11" s="23"/>
      <c r="E11" s="25"/>
      <c r="F11" s="25"/>
      <c r="G11" s="25"/>
      <c r="H11" s="26"/>
      <c r="I11" s="25"/>
    </row>
    <row r="12" spans="1:9" ht="24.75" customHeight="1">
      <c r="A12" s="240" t="s">
        <v>43</v>
      </c>
      <c r="B12" s="241"/>
      <c r="C12" s="235"/>
      <c r="D12" s="235"/>
      <c r="E12" s="20"/>
      <c r="F12" s="27"/>
      <c r="G12" s="235"/>
      <c r="H12" s="235"/>
      <c r="I12" s="235"/>
    </row>
    <row r="13" spans="1:9" ht="24.75" customHeight="1">
      <c r="A13" s="238" t="s">
        <v>44</v>
      </c>
      <c r="B13" s="239"/>
      <c r="C13" s="236"/>
      <c r="D13" s="236"/>
      <c r="E13" s="21"/>
      <c r="F13" s="28"/>
      <c r="G13" s="236"/>
      <c r="H13" s="236"/>
      <c r="I13" s="236"/>
    </row>
    <row r="14" spans="1:9" ht="24.75" customHeight="1">
      <c r="A14" s="238" t="s">
        <v>45</v>
      </c>
      <c r="B14" s="239"/>
      <c r="C14" s="237"/>
      <c r="D14" s="237"/>
      <c r="E14" s="29"/>
      <c r="F14" s="30"/>
      <c r="G14" s="237"/>
      <c r="H14" s="237"/>
      <c r="I14" s="237"/>
    </row>
    <row r="15" spans="1:9" ht="24.75" customHeight="1">
      <c r="A15" s="240" t="s">
        <v>46</v>
      </c>
      <c r="B15" s="241"/>
      <c r="C15" s="235"/>
      <c r="D15" s="31">
        <v>22</v>
      </c>
      <c r="E15" s="31">
        <v>250</v>
      </c>
      <c r="F15" s="31">
        <v>250</v>
      </c>
      <c r="G15" s="235"/>
      <c r="H15" s="235"/>
      <c r="I15" s="235"/>
    </row>
    <row r="16" spans="1:9" ht="24.75" customHeight="1">
      <c r="A16" s="230" t="s">
        <v>47</v>
      </c>
      <c r="B16" s="231"/>
      <c r="C16" s="237"/>
      <c r="D16" s="33" t="s">
        <v>48</v>
      </c>
      <c r="E16" s="33" t="s">
        <v>49</v>
      </c>
      <c r="F16" s="33" t="s">
        <v>49</v>
      </c>
      <c r="G16" s="237"/>
      <c r="H16" s="237"/>
      <c r="I16" s="237"/>
    </row>
    <row r="17" spans="1:9" ht="24.75" customHeight="1">
      <c r="A17" s="17"/>
      <c r="B17" s="23" t="s">
        <v>50</v>
      </c>
      <c r="C17" s="34"/>
      <c r="D17" s="34"/>
      <c r="E17" s="34"/>
      <c r="F17" s="34"/>
      <c r="G17" s="35">
        <f>[1]保安業務機器の算定!K39</f>
        <v>1</v>
      </c>
      <c r="H17" s="34" t="s">
        <v>225</v>
      </c>
      <c r="I17" s="36"/>
    </row>
    <row r="18" spans="1:9" ht="24.75" customHeight="1">
      <c r="A18" s="18" t="s">
        <v>51</v>
      </c>
      <c r="B18" s="23" t="s">
        <v>52</v>
      </c>
      <c r="C18" s="34"/>
      <c r="D18" s="34"/>
      <c r="E18" s="34"/>
      <c r="F18" s="34"/>
      <c r="G18" s="35">
        <f>[1]保安業務機器の算定!K39</f>
        <v>1</v>
      </c>
      <c r="H18" s="34" t="s">
        <v>225</v>
      </c>
      <c r="I18" s="36"/>
    </row>
    <row r="19" spans="1:9" ht="24.75" customHeight="1">
      <c r="A19" s="18" t="s">
        <v>53</v>
      </c>
      <c r="B19" s="23" t="s">
        <v>54</v>
      </c>
      <c r="C19" s="34"/>
      <c r="D19" s="34"/>
      <c r="E19" s="34"/>
      <c r="F19" s="34"/>
      <c r="G19" s="35">
        <f>[1]保安業務機器の算定!K40</f>
        <v>1</v>
      </c>
      <c r="H19" s="34" t="s">
        <v>225</v>
      </c>
      <c r="I19" s="36"/>
    </row>
    <row r="20" spans="1:9" ht="24.75" customHeight="1">
      <c r="A20" s="18" t="s">
        <v>55</v>
      </c>
      <c r="B20" s="23" t="s">
        <v>56</v>
      </c>
      <c r="C20" s="34"/>
      <c r="D20" s="34"/>
      <c r="E20" s="34"/>
      <c r="F20" s="34"/>
      <c r="G20" s="35">
        <f>[1]保安業務機器の算定!K41</f>
        <v>2</v>
      </c>
      <c r="H20" s="34" t="s">
        <v>225</v>
      </c>
      <c r="I20" s="36"/>
    </row>
    <row r="21" spans="1:9" ht="24.75" customHeight="1">
      <c r="A21" s="18" t="s">
        <v>57</v>
      </c>
      <c r="B21" s="23" t="s">
        <v>58</v>
      </c>
      <c r="C21" s="34"/>
      <c r="D21" s="34"/>
      <c r="E21" s="34"/>
      <c r="F21" s="34"/>
      <c r="G21" s="35">
        <f>[1]保安業務機器の算定!K42</f>
        <v>2</v>
      </c>
      <c r="H21" s="34" t="s">
        <v>226</v>
      </c>
      <c r="I21" s="36"/>
    </row>
    <row r="22" spans="1:9" ht="24.75" customHeight="1">
      <c r="A22" s="18" t="s">
        <v>59</v>
      </c>
      <c r="B22" s="23" t="s">
        <v>60</v>
      </c>
      <c r="C22" s="34"/>
      <c r="D22" s="34"/>
      <c r="E22" s="34"/>
      <c r="F22" s="34"/>
      <c r="G22" s="35">
        <f>[1]保安業務機器の算定!K43</f>
        <v>1</v>
      </c>
      <c r="H22" s="34" t="s">
        <v>225</v>
      </c>
      <c r="I22" s="36"/>
    </row>
    <row r="23" spans="1:9" ht="24.75" customHeight="1">
      <c r="A23" s="18" t="s">
        <v>61</v>
      </c>
      <c r="B23" s="23" t="s">
        <v>62</v>
      </c>
      <c r="C23" s="34"/>
      <c r="D23" s="34"/>
      <c r="E23" s="34"/>
      <c r="F23" s="34"/>
      <c r="G23" s="35">
        <f>[1]保安業務機器の算定!K44</f>
        <v>1</v>
      </c>
      <c r="H23" s="34" t="s">
        <v>225</v>
      </c>
      <c r="I23" s="36"/>
    </row>
    <row r="24" spans="1:9" ht="24.75" customHeight="1">
      <c r="A24" s="18" t="s">
        <v>63</v>
      </c>
      <c r="B24" s="23"/>
      <c r="C24" s="34"/>
      <c r="D24" s="34"/>
      <c r="E24" s="34"/>
      <c r="F24" s="34"/>
      <c r="G24" s="34"/>
      <c r="H24" s="34"/>
      <c r="I24" s="36"/>
    </row>
    <row r="25" spans="1:9" ht="24.75" customHeight="1">
      <c r="A25" s="240" t="s">
        <v>64</v>
      </c>
      <c r="B25" s="241"/>
      <c r="C25" s="244" t="s">
        <v>346</v>
      </c>
      <c r="D25" s="245"/>
      <c r="E25" s="245"/>
      <c r="F25" s="245"/>
      <c r="G25" s="245"/>
      <c r="H25" s="245"/>
      <c r="I25" s="246"/>
    </row>
    <row r="26" spans="1:9" ht="24.75" customHeight="1">
      <c r="A26" s="230" t="s">
        <v>65</v>
      </c>
      <c r="B26" s="231"/>
      <c r="C26" s="232" t="s">
        <v>66</v>
      </c>
      <c r="D26" s="233"/>
      <c r="E26" s="233"/>
      <c r="F26" s="233"/>
      <c r="G26" s="233"/>
      <c r="H26" s="233"/>
      <c r="I26" s="32"/>
    </row>
    <row r="27" spans="1:9" ht="24.75" customHeight="1">
      <c r="A27" s="234"/>
      <c r="B27" s="234"/>
      <c r="C27" s="234"/>
      <c r="D27" s="234"/>
      <c r="E27" s="234"/>
      <c r="F27" s="234"/>
      <c r="G27" s="234"/>
      <c r="H27" s="234"/>
      <c r="I27" s="37"/>
    </row>
    <row r="28" spans="1:9" ht="24.75" customHeight="1">
      <c r="A28" s="3"/>
      <c r="B28" s="3" t="s">
        <v>306</v>
      </c>
      <c r="C28" s="3"/>
      <c r="D28" s="3"/>
      <c r="E28" s="3"/>
      <c r="F28" s="3"/>
      <c r="G28" s="3"/>
      <c r="H28" s="3"/>
      <c r="I28" s="3"/>
    </row>
    <row r="29" spans="1:9" ht="24.75" customHeight="1">
      <c r="A29" s="3"/>
      <c r="B29" s="3" t="s">
        <v>67</v>
      </c>
      <c r="C29" s="3"/>
      <c r="D29" s="3"/>
      <c r="E29" s="3"/>
      <c r="F29" s="3"/>
      <c r="G29" s="3"/>
      <c r="H29" s="3"/>
      <c r="I29" s="3"/>
    </row>
    <row r="30" spans="1:9" ht="24.75" customHeight="1">
      <c r="A30" s="3"/>
      <c r="B30" s="3"/>
      <c r="C30" s="3"/>
      <c r="D30" s="3"/>
      <c r="E30" s="3"/>
      <c r="F30" s="3"/>
      <c r="G30" s="3"/>
      <c r="H30" s="3"/>
      <c r="I30" s="3"/>
    </row>
    <row r="31" spans="1:9">
      <c r="A31" s="3"/>
      <c r="B31" s="3"/>
      <c r="C31" s="3"/>
      <c r="D31" s="3"/>
      <c r="E31" s="3"/>
      <c r="F31" s="3"/>
      <c r="G31" s="3"/>
      <c r="H31" s="3"/>
      <c r="I31" s="3"/>
    </row>
    <row r="32" spans="1:9" ht="24.75" customHeight="1">
      <c r="A32" s="3" t="s">
        <v>25</v>
      </c>
      <c r="B32" s="3"/>
      <c r="C32" s="3"/>
      <c r="D32" s="3"/>
      <c r="E32" s="3"/>
      <c r="F32" s="3"/>
      <c r="G32" s="3"/>
      <c r="H32" s="3"/>
      <c r="I32" s="3"/>
    </row>
    <row r="33" spans="1:9" ht="24.75" customHeight="1">
      <c r="A33" s="218" t="s">
        <v>26</v>
      </c>
      <c r="B33" s="219"/>
      <c r="C33" s="219"/>
      <c r="D33" s="219"/>
      <c r="E33" s="219"/>
      <c r="F33" s="219"/>
      <c r="G33" s="219"/>
      <c r="H33" s="219"/>
      <c r="I33" s="219"/>
    </row>
    <row r="34" spans="1:9" ht="24.75" customHeight="1">
      <c r="A34" s="3" t="s">
        <v>17</v>
      </c>
      <c r="B34" s="3"/>
      <c r="C34" s="247" t="s">
        <v>307</v>
      </c>
      <c r="D34" s="248"/>
      <c r="E34" s="248"/>
      <c r="F34" s="248"/>
      <c r="G34" s="3"/>
      <c r="H34" s="3"/>
      <c r="I34" s="3"/>
    </row>
    <row r="35" spans="1:9" ht="24.75" customHeight="1">
      <c r="A35" s="3" t="s">
        <v>18</v>
      </c>
      <c r="B35" s="3"/>
      <c r="C35" s="249" t="s">
        <v>308</v>
      </c>
      <c r="D35" s="250"/>
      <c r="E35" s="250"/>
      <c r="F35" s="250"/>
      <c r="G35" s="3"/>
      <c r="H35" s="3"/>
      <c r="I35" s="3"/>
    </row>
    <row r="36" spans="1:9" ht="24.75" customHeight="1">
      <c r="A36" s="251" t="s">
        <v>22</v>
      </c>
      <c r="B36" s="252"/>
      <c r="C36" s="17" t="s">
        <v>27</v>
      </c>
      <c r="D36" s="17" t="s">
        <v>28</v>
      </c>
      <c r="E36" s="17" t="s">
        <v>29</v>
      </c>
      <c r="F36" s="17" t="s">
        <v>30</v>
      </c>
      <c r="G36" s="255" t="s">
        <v>31</v>
      </c>
      <c r="H36" s="20" t="s">
        <v>32</v>
      </c>
      <c r="I36" s="17" t="s">
        <v>33</v>
      </c>
    </row>
    <row r="37" spans="1:9" ht="24.75" customHeight="1">
      <c r="A37" s="253"/>
      <c r="B37" s="254"/>
      <c r="C37" s="18" t="s">
        <v>34</v>
      </c>
      <c r="D37" s="18" t="s">
        <v>35</v>
      </c>
      <c r="E37" s="18" t="s">
        <v>36</v>
      </c>
      <c r="F37" s="18" t="s">
        <v>37</v>
      </c>
      <c r="G37" s="256"/>
      <c r="H37" s="21" t="s">
        <v>38</v>
      </c>
      <c r="I37" s="18" t="s">
        <v>39</v>
      </c>
    </row>
    <row r="38" spans="1:9" ht="24.75" customHeight="1">
      <c r="A38" s="253"/>
      <c r="B38" s="254"/>
      <c r="C38" s="18" t="s">
        <v>40</v>
      </c>
      <c r="D38" s="18" t="s">
        <v>36</v>
      </c>
      <c r="E38" s="18"/>
      <c r="F38" s="18"/>
      <c r="G38" s="257"/>
      <c r="H38" s="21"/>
      <c r="I38" s="19"/>
    </row>
    <row r="39" spans="1:9" ht="24.75" customHeight="1">
      <c r="A39" s="242" t="s">
        <v>262</v>
      </c>
      <c r="B39" s="243"/>
      <c r="C39" s="23"/>
      <c r="D39" s="200">
        <v>2000</v>
      </c>
      <c r="E39" s="200">
        <v>2000</v>
      </c>
      <c r="F39" s="200">
        <v>2000</v>
      </c>
      <c r="G39" s="200">
        <v>2000</v>
      </c>
      <c r="H39" s="200">
        <v>2000</v>
      </c>
      <c r="I39" s="23"/>
    </row>
    <row r="40" spans="1:9" ht="24.75" customHeight="1">
      <c r="A40" s="251" t="s">
        <v>41</v>
      </c>
      <c r="B40" s="252"/>
      <c r="C40" s="240" t="s">
        <v>347</v>
      </c>
      <c r="D40" s="234"/>
      <c r="E40" s="234"/>
      <c r="F40" s="234"/>
      <c r="G40" s="234"/>
      <c r="H40" s="234"/>
      <c r="I40" s="24"/>
    </row>
    <row r="41" spans="1:9" ht="24.75" customHeight="1">
      <c r="A41" s="258"/>
      <c r="B41" s="259"/>
      <c r="C41" s="230" t="s">
        <v>309</v>
      </c>
      <c r="D41" s="250"/>
      <c r="E41" s="250"/>
      <c r="F41" s="250"/>
      <c r="G41" s="250"/>
      <c r="H41" s="250"/>
      <c r="I41" s="24"/>
    </row>
    <row r="42" spans="1:9" ht="24.75" customHeight="1">
      <c r="A42" s="242" t="s">
        <v>42</v>
      </c>
      <c r="B42" s="243"/>
      <c r="C42" s="25"/>
      <c r="D42" s="23"/>
      <c r="E42" s="25"/>
      <c r="F42" s="25"/>
      <c r="G42" s="25"/>
      <c r="H42" s="26"/>
      <c r="I42" s="25"/>
    </row>
    <row r="43" spans="1:9" ht="24.75" customHeight="1">
      <c r="A43" s="240" t="s">
        <v>43</v>
      </c>
      <c r="B43" s="241"/>
      <c r="C43" s="235"/>
      <c r="D43" s="235"/>
      <c r="E43" s="20"/>
      <c r="F43" s="27"/>
      <c r="G43" s="235"/>
      <c r="H43" s="235"/>
      <c r="I43" s="235"/>
    </row>
    <row r="44" spans="1:9" ht="24.75" customHeight="1">
      <c r="A44" s="238" t="s">
        <v>44</v>
      </c>
      <c r="B44" s="239"/>
      <c r="C44" s="236"/>
      <c r="D44" s="236"/>
      <c r="E44" s="21"/>
      <c r="F44" s="28"/>
      <c r="G44" s="236"/>
      <c r="H44" s="236"/>
      <c r="I44" s="236"/>
    </row>
    <row r="45" spans="1:9" ht="24.75" customHeight="1">
      <c r="A45" s="238" t="s">
        <v>45</v>
      </c>
      <c r="B45" s="239"/>
      <c r="C45" s="237"/>
      <c r="D45" s="237"/>
      <c r="E45" s="29"/>
      <c r="F45" s="30"/>
      <c r="G45" s="237"/>
      <c r="H45" s="237"/>
      <c r="I45" s="237"/>
    </row>
    <row r="46" spans="1:9" ht="24.75" customHeight="1">
      <c r="A46" s="240" t="s">
        <v>46</v>
      </c>
      <c r="B46" s="241"/>
      <c r="C46" s="228"/>
      <c r="D46" s="201">
        <v>22</v>
      </c>
      <c r="E46" s="201">
        <v>250</v>
      </c>
      <c r="F46" s="201">
        <v>250</v>
      </c>
      <c r="G46" s="228"/>
      <c r="H46" s="228"/>
      <c r="I46" s="235"/>
    </row>
    <row r="47" spans="1:9" ht="24.75" customHeight="1">
      <c r="A47" s="230" t="s">
        <v>47</v>
      </c>
      <c r="B47" s="231"/>
      <c r="C47" s="229"/>
      <c r="D47" s="202" t="s">
        <v>48</v>
      </c>
      <c r="E47" s="202" t="s">
        <v>49</v>
      </c>
      <c r="F47" s="202" t="s">
        <v>49</v>
      </c>
      <c r="G47" s="229"/>
      <c r="H47" s="229"/>
      <c r="I47" s="237"/>
    </row>
    <row r="48" spans="1:9" ht="24.75" customHeight="1">
      <c r="A48" s="17"/>
      <c r="B48" s="23" t="s">
        <v>50</v>
      </c>
      <c r="C48" s="203"/>
      <c r="D48" s="203"/>
      <c r="E48" s="203"/>
      <c r="F48" s="203"/>
      <c r="G48" s="204">
        <f>保安業務機器の算定!K95</f>
        <v>1</v>
      </c>
      <c r="H48" s="203" t="s">
        <v>225</v>
      </c>
      <c r="I48" s="36"/>
    </row>
    <row r="49" spans="1:9" ht="24.75" customHeight="1">
      <c r="A49" s="18" t="s">
        <v>51</v>
      </c>
      <c r="B49" s="23" t="s">
        <v>52</v>
      </c>
      <c r="C49" s="203"/>
      <c r="D49" s="203"/>
      <c r="E49" s="203"/>
      <c r="F49" s="203"/>
      <c r="G49" s="204">
        <f>保安業務機器の算定!K95</f>
        <v>1</v>
      </c>
      <c r="H49" s="203" t="s">
        <v>225</v>
      </c>
      <c r="I49" s="36"/>
    </row>
    <row r="50" spans="1:9" ht="24.75" customHeight="1">
      <c r="A50" s="18" t="s">
        <v>53</v>
      </c>
      <c r="B50" s="23" t="s">
        <v>54</v>
      </c>
      <c r="C50" s="203"/>
      <c r="D50" s="203"/>
      <c r="E50" s="203"/>
      <c r="F50" s="203"/>
      <c r="G50" s="204">
        <f>保安業務機器の算定!K96</f>
        <v>1</v>
      </c>
      <c r="H50" s="203" t="s">
        <v>225</v>
      </c>
      <c r="I50" s="36"/>
    </row>
    <row r="51" spans="1:9" ht="24.75" customHeight="1">
      <c r="A51" s="18" t="s">
        <v>55</v>
      </c>
      <c r="B51" s="23" t="s">
        <v>56</v>
      </c>
      <c r="C51" s="203"/>
      <c r="D51" s="203"/>
      <c r="E51" s="203"/>
      <c r="F51" s="203"/>
      <c r="G51" s="204">
        <f>保安業務機器の算定!K97</f>
        <v>2</v>
      </c>
      <c r="H51" s="203" t="s">
        <v>225</v>
      </c>
      <c r="I51" s="36"/>
    </row>
    <row r="52" spans="1:9" ht="24.75" customHeight="1">
      <c r="A52" s="18" t="s">
        <v>57</v>
      </c>
      <c r="B52" s="23" t="s">
        <v>58</v>
      </c>
      <c r="C52" s="203"/>
      <c r="D52" s="203"/>
      <c r="E52" s="203"/>
      <c r="F52" s="203"/>
      <c r="G52" s="204">
        <f>保安業務機器の算定!K98</f>
        <v>2</v>
      </c>
      <c r="H52" s="203" t="s">
        <v>226</v>
      </c>
      <c r="I52" s="36"/>
    </row>
    <row r="53" spans="1:9" ht="24.75" customHeight="1">
      <c r="A53" s="18" t="s">
        <v>59</v>
      </c>
      <c r="B53" s="23" t="s">
        <v>60</v>
      </c>
      <c r="C53" s="203"/>
      <c r="D53" s="203"/>
      <c r="E53" s="203"/>
      <c r="F53" s="203"/>
      <c r="G53" s="204">
        <f>保安業務機器の算定!K99</f>
        <v>1</v>
      </c>
      <c r="H53" s="203" t="s">
        <v>225</v>
      </c>
      <c r="I53" s="36"/>
    </row>
    <row r="54" spans="1:9" ht="24.75" customHeight="1">
      <c r="A54" s="18" t="s">
        <v>61</v>
      </c>
      <c r="B54" s="23" t="s">
        <v>62</v>
      </c>
      <c r="C54" s="203"/>
      <c r="D54" s="203"/>
      <c r="E54" s="203"/>
      <c r="F54" s="203"/>
      <c r="G54" s="204">
        <f>保安業務機器の算定!K100</f>
        <v>1</v>
      </c>
      <c r="H54" s="203" t="s">
        <v>225</v>
      </c>
      <c r="I54" s="36"/>
    </row>
    <row r="55" spans="1:9" ht="24.75" customHeight="1">
      <c r="A55" s="18" t="s">
        <v>63</v>
      </c>
      <c r="B55" s="23"/>
      <c r="C55" s="203"/>
      <c r="D55" s="203"/>
      <c r="E55" s="203"/>
      <c r="F55" s="203"/>
      <c r="G55" s="203"/>
      <c r="H55" s="203"/>
      <c r="I55" s="36"/>
    </row>
    <row r="56" spans="1:9" ht="24.75" customHeight="1">
      <c r="A56" s="240" t="s">
        <v>64</v>
      </c>
      <c r="B56" s="241"/>
      <c r="C56" s="244" t="s">
        <v>346</v>
      </c>
      <c r="D56" s="245"/>
      <c r="E56" s="245"/>
      <c r="F56" s="245"/>
      <c r="G56" s="245"/>
      <c r="H56" s="245"/>
      <c r="I56" s="246"/>
    </row>
    <row r="57" spans="1:9" ht="24.75" customHeight="1">
      <c r="A57" s="230" t="s">
        <v>65</v>
      </c>
      <c r="B57" s="231"/>
      <c r="C57" s="232" t="s">
        <v>66</v>
      </c>
      <c r="D57" s="233"/>
      <c r="E57" s="233"/>
      <c r="F57" s="233"/>
      <c r="G57" s="233"/>
      <c r="H57" s="233"/>
      <c r="I57" s="32"/>
    </row>
    <row r="58" spans="1:9" ht="24.75" customHeight="1">
      <c r="A58" s="234"/>
      <c r="B58" s="234"/>
      <c r="C58" s="234"/>
      <c r="D58" s="234"/>
      <c r="E58" s="234"/>
      <c r="F58" s="234"/>
      <c r="G58" s="234"/>
      <c r="H58" s="234"/>
      <c r="I58" s="37"/>
    </row>
    <row r="59" spans="1:9" ht="24.75" customHeight="1">
      <c r="A59" s="3"/>
      <c r="B59" s="3" t="s">
        <v>306</v>
      </c>
      <c r="C59" s="3"/>
      <c r="D59" s="3"/>
      <c r="E59" s="3"/>
      <c r="F59" s="3"/>
      <c r="G59" s="3"/>
      <c r="H59" s="3"/>
      <c r="I59" s="3"/>
    </row>
    <row r="60" spans="1:9" ht="24.75" customHeight="1">
      <c r="A60" s="3"/>
      <c r="B60" s="3" t="s">
        <v>67</v>
      </c>
      <c r="C60" s="3"/>
      <c r="D60" s="3"/>
      <c r="E60" s="3"/>
      <c r="F60" s="3"/>
      <c r="G60" s="3"/>
      <c r="H60" s="3"/>
      <c r="I60" s="3"/>
    </row>
  </sheetData>
  <mergeCells count="60">
    <mergeCell ref="A9:B10"/>
    <mergeCell ref="C9:H9"/>
    <mergeCell ref="C10:H10"/>
    <mergeCell ref="A2:I2"/>
    <mergeCell ref="C3:F3"/>
    <mergeCell ref="C4:F4"/>
    <mergeCell ref="A5:B7"/>
    <mergeCell ref="G5:G7"/>
    <mergeCell ref="A8:B8"/>
    <mergeCell ref="A11:B11"/>
    <mergeCell ref="A12:B12"/>
    <mergeCell ref="C12:C14"/>
    <mergeCell ref="D12:D14"/>
    <mergeCell ref="G12:G14"/>
    <mergeCell ref="C25:I25"/>
    <mergeCell ref="I12:I14"/>
    <mergeCell ref="A13:B13"/>
    <mergeCell ref="A14:B14"/>
    <mergeCell ref="I15:I16"/>
    <mergeCell ref="A16:B16"/>
    <mergeCell ref="A25:B25"/>
    <mergeCell ref="A15:B15"/>
    <mergeCell ref="C15:C16"/>
    <mergeCell ref="G15:G16"/>
    <mergeCell ref="H15:H16"/>
    <mergeCell ref="H12:H14"/>
    <mergeCell ref="A40:B41"/>
    <mergeCell ref="C40:H40"/>
    <mergeCell ref="C41:H41"/>
    <mergeCell ref="A26:B26"/>
    <mergeCell ref="C26:H26"/>
    <mergeCell ref="A27:B27"/>
    <mergeCell ref="C27:H27"/>
    <mergeCell ref="A33:I33"/>
    <mergeCell ref="C34:F34"/>
    <mergeCell ref="C35:F35"/>
    <mergeCell ref="A36:B38"/>
    <mergeCell ref="G36:G38"/>
    <mergeCell ref="A39:B39"/>
    <mergeCell ref="A42:B42"/>
    <mergeCell ref="A43:B43"/>
    <mergeCell ref="C43:C45"/>
    <mergeCell ref="D43:D45"/>
    <mergeCell ref="G43:G45"/>
    <mergeCell ref="I43:I45"/>
    <mergeCell ref="A44:B44"/>
    <mergeCell ref="A45:B45"/>
    <mergeCell ref="I46:I47"/>
    <mergeCell ref="A47:B47"/>
    <mergeCell ref="A46:B46"/>
    <mergeCell ref="C46:C47"/>
    <mergeCell ref="G46:G47"/>
    <mergeCell ref="H43:H45"/>
    <mergeCell ref="H46:H47"/>
    <mergeCell ref="A57:B57"/>
    <mergeCell ref="C57:H57"/>
    <mergeCell ref="A58:B58"/>
    <mergeCell ref="C58:H58"/>
    <mergeCell ref="A56:B56"/>
    <mergeCell ref="C56:I56"/>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topLeftCell="A10" zoomScale="70" zoomScaleNormal="70" workbookViewId="0">
      <selection activeCell="J7" sqref="J7"/>
    </sheetView>
  </sheetViews>
  <sheetFormatPr defaultRowHeight="13"/>
  <cols>
    <col min="9" max="9" width="11.7265625" customWidth="1"/>
  </cols>
  <sheetData>
    <row r="1" spans="1:9" ht="31.5" customHeight="1">
      <c r="A1" s="1" t="s">
        <v>68</v>
      </c>
      <c r="B1" s="3"/>
      <c r="C1" s="3"/>
      <c r="D1" s="3"/>
      <c r="E1" s="3"/>
      <c r="F1" s="3"/>
      <c r="G1" s="3"/>
      <c r="H1" s="3"/>
      <c r="I1" s="3"/>
    </row>
    <row r="2" spans="1:9" ht="31.5" customHeight="1">
      <c r="A2" s="5"/>
      <c r="B2" s="218" t="s">
        <v>69</v>
      </c>
      <c r="C2" s="219"/>
      <c r="D2" s="219"/>
      <c r="E2" s="219"/>
      <c r="F2" s="219"/>
      <c r="G2" s="219"/>
      <c r="H2" s="219"/>
      <c r="I2" s="3"/>
    </row>
    <row r="3" spans="1:9" ht="31.5" customHeight="1">
      <c r="A3" s="3"/>
      <c r="B3" s="3"/>
      <c r="C3" s="3"/>
      <c r="D3" s="3"/>
      <c r="E3" s="3"/>
      <c r="F3" s="3"/>
      <c r="G3" s="3"/>
      <c r="H3" s="3"/>
      <c r="I3" s="3"/>
    </row>
    <row r="4" spans="1:9" ht="31.5" customHeight="1">
      <c r="A4" s="220" t="s">
        <v>70</v>
      </c>
      <c r="B4" s="248"/>
      <c r="C4" s="248"/>
      <c r="D4" s="248"/>
      <c r="E4" s="248"/>
      <c r="F4" s="248"/>
      <c r="G4" s="248"/>
      <c r="H4" s="248"/>
      <c r="I4" s="248"/>
    </row>
    <row r="5" spans="1:9" ht="31.5" customHeight="1">
      <c r="A5" s="248" t="s">
        <v>253</v>
      </c>
      <c r="B5" s="248"/>
      <c r="C5" s="248"/>
      <c r="D5" s="248"/>
      <c r="E5" s="248"/>
      <c r="F5" s="248"/>
      <c r="G5" s="248"/>
      <c r="H5" s="248"/>
      <c r="I5" s="248"/>
    </row>
    <row r="6" spans="1:9" ht="31.5" customHeight="1">
      <c r="A6" s="220" t="s">
        <v>254</v>
      </c>
      <c r="B6" s="220"/>
      <c r="C6" s="220"/>
      <c r="D6" s="220"/>
      <c r="E6" s="220"/>
      <c r="F6" s="220"/>
      <c r="G6" s="220"/>
      <c r="H6" s="220"/>
      <c r="I6" s="248"/>
    </row>
    <row r="7" spans="1:9" ht="31.5" customHeight="1">
      <c r="A7" s="220"/>
      <c r="B7" s="248"/>
      <c r="C7" s="248"/>
      <c r="D7" s="248"/>
      <c r="E7" s="248"/>
      <c r="F7" s="248"/>
      <c r="G7" s="248"/>
      <c r="H7" s="248"/>
      <c r="I7" s="248"/>
    </row>
    <row r="8" spans="1:9" ht="31.5" customHeight="1">
      <c r="A8" s="3"/>
      <c r="B8" s="3"/>
      <c r="C8" s="3"/>
      <c r="D8" s="3"/>
      <c r="E8" s="3"/>
      <c r="F8" s="3"/>
      <c r="G8" s="3"/>
      <c r="H8" s="3"/>
      <c r="I8" s="3"/>
    </row>
    <row r="9" spans="1:9" ht="31.5" customHeight="1">
      <c r="A9" s="3"/>
      <c r="B9" s="3"/>
      <c r="C9" s="3"/>
      <c r="D9" s="3"/>
      <c r="E9" s="1"/>
      <c r="F9" s="3"/>
      <c r="G9" s="3"/>
      <c r="H9" s="3"/>
      <c r="I9" s="3"/>
    </row>
    <row r="10" spans="1:9" ht="31.5" customHeight="1">
      <c r="A10" s="3"/>
      <c r="B10" s="3"/>
      <c r="C10" s="3"/>
      <c r="D10" s="3"/>
      <c r="E10" s="3"/>
      <c r="F10" s="3"/>
      <c r="G10" s="3"/>
      <c r="H10" s="3"/>
      <c r="I10" s="3"/>
    </row>
    <row r="11" spans="1:9" ht="31.5" customHeight="1">
      <c r="A11" s="220"/>
      <c r="B11" s="220"/>
      <c r="C11" s="220"/>
      <c r="D11" s="262"/>
      <c r="E11" s="3"/>
      <c r="F11" s="3"/>
      <c r="G11" s="3"/>
      <c r="H11" s="3"/>
      <c r="I11" s="3"/>
    </row>
    <row r="12" spans="1:9" ht="31.5" customHeight="1">
      <c r="A12" s="1"/>
      <c r="B12" s="1"/>
      <c r="C12" s="1"/>
      <c r="D12" s="1"/>
      <c r="E12" s="1"/>
      <c r="F12" s="1"/>
      <c r="G12" s="1"/>
      <c r="H12" s="1"/>
      <c r="I12" s="3"/>
    </row>
    <row r="13" spans="1:9" ht="31.5" customHeight="1">
      <c r="A13" s="3"/>
      <c r="B13" s="3"/>
      <c r="C13" s="3"/>
      <c r="D13" s="3"/>
      <c r="E13" s="3"/>
      <c r="F13" s="3"/>
      <c r="G13" s="3"/>
      <c r="H13" s="3"/>
      <c r="I13" s="3"/>
    </row>
    <row r="14" spans="1:9" ht="31.5" customHeight="1">
      <c r="A14" s="3"/>
      <c r="B14" s="3"/>
      <c r="C14" s="3"/>
      <c r="D14" s="3"/>
      <c r="E14" s="3"/>
      <c r="F14" s="3"/>
      <c r="G14" s="3"/>
      <c r="H14" s="3"/>
      <c r="I14" s="3"/>
    </row>
    <row r="15" spans="1:9" ht="31.5" customHeight="1">
      <c r="A15" s="260" t="s">
        <v>310</v>
      </c>
      <c r="B15" s="261"/>
      <c r="C15" s="261"/>
      <c r="D15" s="261"/>
      <c r="E15" s="3"/>
      <c r="F15" s="3"/>
      <c r="G15" s="3"/>
      <c r="H15" s="3"/>
      <c r="I15" s="3"/>
    </row>
    <row r="16" spans="1:9" ht="31.5" customHeight="1">
      <c r="A16" s="3"/>
      <c r="B16" s="3"/>
      <c r="C16" s="3"/>
      <c r="D16" s="3"/>
      <c r="E16" s="3"/>
      <c r="F16" s="3"/>
      <c r="G16" s="3"/>
      <c r="H16" s="3"/>
      <c r="I16" s="3"/>
    </row>
    <row r="17" spans="1:9" ht="31.5" customHeight="1">
      <c r="A17" s="3"/>
      <c r="B17" s="3"/>
      <c r="C17" s="1" t="s">
        <v>71</v>
      </c>
      <c r="D17" s="1"/>
      <c r="E17" s="226" t="s">
        <v>311</v>
      </c>
      <c r="F17" s="263"/>
      <c r="G17" s="263"/>
      <c r="H17" s="263"/>
      <c r="I17" s="3"/>
    </row>
    <row r="18" spans="1:9" ht="31.5" customHeight="1">
      <c r="A18" s="3"/>
      <c r="B18" s="3"/>
      <c r="C18" s="1" t="s">
        <v>72</v>
      </c>
      <c r="D18" s="1"/>
      <c r="E18" s="226" t="s">
        <v>327</v>
      </c>
      <c r="F18" s="263"/>
      <c r="G18" s="263"/>
      <c r="H18" s="263"/>
      <c r="I18" s="3"/>
    </row>
    <row r="19" spans="1:9">
      <c r="A19" s="3"/>
      <c r="B19" s="3"/>
      <c r="C19" s="3"/>
      <c r="D19" s="3"/>
      <c r="E19" s="3"/>
      <c r="F19" s="3"/>
      <c r="G19" s="3"/>
      <c r="H19" s="3"/>
      <c r="I19" s="3"/>
    </row>
    <row r="20" spans="1:9">
      <c r="A20" s="3"/>
      <c r="B20" s="3"/>
      <c r="C20" s="3"/>
      <c r="D20" s="3"/>
      <c r="E20" s="3"/>
      <c r="F20" s="3"/>
      <c r="G20" s="3"/>
      <c r="H20" s="3"/>
      <c r="I20" s="3"/>
    </row>
    <row r="21" spans="1:9">
      <c r="A21" s="3"/>
      <c r="B21" s="3"/>
      <c r="C21" s="3"/>
      <c r="D21" s="3"/>
      <c r="E21" s="3"/>
      <c r="F21" s="3"/>
      <c r="G21" s="3"/>
      <c r="H21" s="3"/>
      <c r="I21" s="3"/>
    </row>
    <row r="22" spans="1:9" ht="14">
      <c r="A22" s="220" t="s">
        <v>73</v>
      </c>
      <c r="B22" s="248"/>
      <c r="C22" s="248"/>
      <c r="D22" s="248"/>
      <c r="E22" s="248"/>
      <c r="F22" s="248"/>
      <c r="G22" s="3"/>
      <c r="H22" s="3"/>
      <c r="I22" s="3"/>
    </row>
    <row r="23" spans="1:9">
      <c r="A23" s="3"/>
      <c r="B23" s="3"/>
      <c r="C23" s="3"/>
      <c r="D23" s="3"/>
      <c r="E23" s="3"/>
      <c r="F23" s="3"/>
      <c r="G23" s="3"/>
      <c r="H23" s="3"/>
      <c r="I23" s="3"/>
    </row>
    <row r="24" spans="1:9">
      <c r="A24" s="3"/>
      <c r="B24" s="3"/>
      <c r="C24" s="3"/>
      <c r="D24" s="3"/>
      <c r="E24" s="3"/>
      <c r="F24" s="3"/>
      <c r="G24" s="3"/>
      <c r="H24" s="3"/>
      <c r="I24" s="3"/>
    </row>
    <row r="25" spans="1:9">
      <c r="A25" s="3"/>
      <c r="B25" s="3"/>
      <c r="C25" s="3"/>
      <c r="D25" s="3"/>
      <c r="E25" s="3"/>
      <c r="F25" s="3"/>
      <c r="G25" s="3"/>
      <c r="H25" s="3"/>
      <c r="I25" s="3"/>
    </row>
  </sheetData>
  <mergeCells count="10">
    <mergeCell ref="A22:F22"/>
    <mergeCell ref="A7:I7"/>
    <mergeCell ref="A11:D11"/>
    <mergeCell ref="E17:H17"/>
    <mergeCell ref="E18:H18"/>
    <mergeCell ref="B2:H2"/>
    <mergeCell ref="A4:I4"/>
    <mergeCell ref="A5:I5"/>
    <mergeCell ref="A6:I6"/>
    <mergeCell ref="A15:D15"/>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1:E26"/>
  <sheetViews>
    <sheetView view="pageBreakPreview" topLeftCell="A13" zoomScale="60" zoomScaleNormal="100" workbookViewId="0">
      <selection activeCell="B23" sqref="B23"/>
    </sheetView>
  </sheetViews>
  <sheetFormatPr defaultRowHeight="13"/>
  <cols>
    <col min="1" max="1" width="17.36328125" customWidth="1"/>
    <col min="2" max="2" width="14.7265625" customWidth="1"/>
    <col min="3" max="3" width="46" customWidth="1"/>
  </cols>
  <sheetData>
    <row r="1" spans="1:5" ht="19">
      <c r="A1" s="264" t="s">
        <v>252</v>
      </c>
      <c r="B1" s="264"/>
      <c r="C1" s="264"/>
      <c r="D1" s="5"/>
      <c r="E1" s="38"/>
    </row>
    <row r="2" spans="1:5">
      <c r="A2" s="3"/>
      <c r="B2" s="3"/>
      <c r="C2" s="3"/>
      <c r="D2" s="3"/>
    </row>
    <row r="3" spans="1:5" ht="16.5">
      <c r="A3" s="8"/>
      <c r="B3" s="8"/>
      <c r="C3" s="184" t="s">
        <v>312</v>
      </c>
      <c r="D3" s="3"/>
    </row>
    <row r="4" spans="1:5" ht="16.5">
      <c r="A4" s="8" t="s">
        <v>237</v>
      </c>
      <c r="B4" s="8"/>
      <c r="C4" s="8"/>
      <c r="D4" s="3"/>
    </row>
    <row r="5" spans="1:5" ht="36" customHeight="1">
      <c r="A5" s="11" t="s">
        <v>74</v>
      </c>
      <c r="B5" s="11" t="s">
        <v>75</v>
      </c>
      <c r="C5" s="11" t="s">
        <v>236</v>
      </c>
      <c r="D5" s="3"/>
    </row>
    <row r="6" spans="1:5" ht="33.75" customHeight="1">
      <c r="A6" s="188" t="s">
        <v>313</v>
      </c>
      <c r="B6" s="205" t="s">
        <v>314</v>
      </c>
      <c r="C6" s="206" t="s">
        <v>315</v>
      </c>
      <c r="D6" s="3"/>
    </row>
    <row r="7" spans="1:5" ht="33.75" customHeight="1">
      <c r="A7" s="188" t="s">
        <v>316</v>
      </c>
      <c r="B7" s="205" t="s">
        <v>317</v>
      </c>
      <c r="C7" s="206" t="s">
        <v>315</v>
      </c>
      <c r="D7" s="3"/>
    </row>
    <row r="8" spans="1:5" ht="33.75" customHeight="1">
      <c r="A8" s="188" t="s">
        <v>318</v>
      </c>
      <c r="B8" s="205" t="s">
        <v>319</v>
      </c>
      <c r="C8" s="206" t="s">
        <v>315</v>
      </c>
      <c r="D8" s="3"/>
    </row>
    <row r="9" spans="1:5" ht="33.75" customHeight="1">
      <c r="A9" s="142"/>
      <c r="B9" s="149"/>
      <c r="C9" s="150"/>
      <c r="D9" s="3"/>
    </row>
    <row r="10" spans="1:5" ht="33.75" customHeight="1">
      <c r="A10" s="151"/>
      <c r="B10" s="152"/>
      <c r="C10" s="150"/>
      <c r="D10" s="3"/>
    </row>
    <row r="11" spans="1:5" ht="33.75" customHeight="1">
      <c r="A11" s="153"/>
      <c r="B11" s="142"/>
      <c r="C11" s="150"/>
    </row>
    <row r="12" spans="1:5" ht="33.75" customHeight="1">
      <c r="A12" s="153"/>
      <c r="B12" s="142"/>
      <c r="C12" s="150"/>
    </row>
    <row r="13" spans="1:5" ht="33.75" customHeight="1">
      <c r="A13" s="153"/>
      <c r="B13" s="142"/>
      <c r="C13" s="150"/>
    </row>
    <row r="14" spans="1:5" ht="33.75" customHeight="1">
      <c r="A14" s="153"/>
      <c r="B14" s="142"/>
      <c r="C14" s="150"/>
    </row>
    <row r="16" spans="1:5" ht="16.5">
      <c r="A16" s="8" t="s">
        <v>238</v>
      </c>
    </row>
    <row r="17" spans="1:3" ht="42.75" customHeight="1">
      <c r="A17" s="11" t="s">
        <v>239</v>
      </c>
      <c r="B17" s="11" t="s">
        <v>240</v>
      </c>
      <c r="C17" s="11" t="s">
        <v>241</v>
      </c>
    </row>
    <row r="18" spans="1:3" ht="33.75" customHeight="1">
      <c r="A18" s="205" t="s">
        <v>314</v>
      </c>
      <c r="B18" s="205">
        <v>50</v>
      </c>
      <c r="C18" s="207" t="s">
        <v>320</v>
      </c>
    </row>
    <row r="19" spans="1:3" ht="33.75" customHeight="1">
      <c r="A19" s="205" t="s">
        <v>317</v>
      </c>
      <c r="B19" s="205">
        <v>30</v>
      </c>
      <c r="C19" s="207" t="s">
        <v>320</v>
      </c>
    </row>
    <row r="20" spans="1:3" ht="33.75" customHeight="1">
      <c r="A20" s="205" t="s">
        <v>321</v>
      </c>
      <c r="B20" s="205">
        <v>20</v>
      </c>
      <c r="C20" s="207" t="s">
        <v>322</v>
      </c>
    </row>
    <row r="21" spans="1:3" ht="33.75" customHeight="1">
      <c r="A21" s="180"/>
      <c r="B21" s="179"/>
      <c r="C21" s="181"/>
    </row>
    <row r="22" spans="1:3" ht="33.75" customHeight="1">
      <c r="A22" s="180"/>
      <c r="B22" s="179"/>
      <c r="C22" s="181"/>
    </row>
    <row r="23" spans="1:3" ht="33.75" customHeight="1">
      <c r="A23" s="180"/>
      <c r="B23" s="179"/>
      <c r="C23" s="181"/>
    </row>
    <row r="24" spans="1:3" ht="33.75" customHeight="1">
      <c r="A24" s="180"/>
      <c r="B24" s="179"/>
      <c r="C24" s="181"/>
    </row>
    <row r="25" spans="1:3" ht="33.75" customHeight="1">
      <c r="A25" s="180"/>
      <c r="B25" s="179"/>
      <c r="C25" s="181"/>
    </row>
    <row r="26" spans="1:3">
      <c r="A26" t="s">
        <v>242</v>
      </c>
    </row>
  </sheetData>
  <mergeCells count="1">
    <mergeCell ref="A1:C1"/>
  </mergeCells>
  <phoneticPr fontId="2"/>
  <pageMargins left="1.1200000000000001" right="0.78700000000000003" top="0.98399999999999999" bottom="0.98399999999999999" header="0.51200000000000001" footer="0.51200000000000001"/>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7"/>
  <sheetViews>
    <sheetView zoomScale="55" zoomScaleNormal="55" workbookViewId="0">
      <selection activeCell="D6" sqref="D6:G7"/>
    </sheetView>
  </sheetViews>
  <sheetFormatPr defaultRowHeight="13"/>
  <cols>
    <col min="1" max="8" width="11.08984375" customWidth="1"/>
  </cols>
  <sheetData>
    <row r="1" spans="1:7" s="38" customFormat="1" ht="24.75" customHeight="1">
      <c r="A1" s="39" t="s">
        <v>76</v>
      </c>
      <c r="B1" s="39"/>
      <c r="C1" s="39"/>
      <c r="D1" s="39"/>
      <c r="E1" s="39"/>
      <c r="F1" s="39"/>
      <c r="G1" s="39"/>
    </row>
    <row r="2" spans="1:7" s="38" customFormat="1" ht="24.75" customHeight="1">
      <c r="A2" s="39"/>
      <c r="B2" s="40" t="s">
        <v>77</v>
      </c>
      <c r="C2" s="40"/>
      <c r="D2" s="40"/>
      <c r="E2" s="40"/>
      <c r="F2" s="39"/>
      <c r="G2" s="39"/>
    </row>
    <row r="3" spans="1:7" s="38" customFormat="1" ht="24.75" customHeight="1">
      <c r="A3" s="270" t="s">
        <v>78</v>
      </c>
      <c r="B3" s="271"/>
      <c r="C3" s="272"/>
      <c r="D3" s="273" t="s">
        <v>79</v>
      </c>
      <c r="E3" s="274"/>
      <c r="F3" s="274"/>
      <c r="G3" s="275"/>
    </row>
    <row r="4" spans="1:7" s="38" customFormat="1" ht="24.75" customHeight="1">
      <c r="A4" s="41"/>
      <c r="B4" s="42"/>
      <c r="C4" s="43"/>
      <c r="D4" s="42"/>
      <c r="E4" s="42"/>
      <c r="F4" s="42"/>
      <c r="G4" s="43"/>
    </row>
    <row r="5" spans="1:7" s="38" customFormat="1" ht="24.75" customHeight="1">
      <c r="A5" s="41"/>
      <c r="B5" s="42"/>
      <c r="C5" s="43"/>
      <c r="D5" s="267"/>
      <c r="E5" s="276"/>
      <c r="F5" s="276"/>
      <c r="G5" s="277"/>
    </row>
    <row r="6" spans="1:7" s="38" customFormat="1" ht="24.75" customHeight="1">
      <c r="A6" s="41"/>
      <c r="B6" s="42"/>
      <c r="C6" s="43"/>
      <c r="D6" s="265" t="s">
        <v>323</v>
      </c>
      <c r="E6" s="278"/>
      <c r="F6" s="263"/>
      <c r="G6" s="266"/>
    </row>
    <row r="7" spans="1:7" s="38" customFormat="1" ht="24.75" customHeight="1">
      <c r="A7" s="41"/>
      <c r="B7" s="42"/>
      <c r="C7" s="43"/>
      <c r="D7" s="265" t="s">
        <v>324</v>
      </c>
      <c r="E7" s="263"/>
      <c r="F7" s="263"/>
      <c r="G7" s="266"/>
    </row>
    <row r="8" spans="1:7" s="38" customFormat="1" ht="24.75" customHeight="1">
      <c r="A8" s="41" t="s">
        <v>80</v>
      </c>
      <c r="B8" s="42"/>
      <c r="C8" s="43"/>
      <c r="D8" s="4"/>
      <c r="E8" s="4"/>
      <c r="F8" s="42"/>
      <c r="G8" s="43"/>
    </row>
    <row r="9" spans="1:7" s="38" customFormat="1" ht="24.75" customHeight="1">
      <c r="A9" s="41"/>
      <c r="B9" s="42"/>
      <c r="C9" s="43"/>
      <c r="D9" s="42"/>
      <c r="E9" s="42"/>
      <c r="F9" s="42"/>
      <c r="G9" s="43"/>
    </row>
    <row r="10" spans="1:7" s="38" customFormat="1" ht="24.75" customHeight="1">
      <c r="A10" s="41"/>
      <c r="B10" s="42"/>
      <c r="C10" s="43"/>
      <c r="D10" s="42"/>
      <c r="E10" s="42"/>
      <c r="F10" s="42"/>
      <c r="G10" s="43"/>
    </row>
    <row r="11" spans="1:7" s="38" customFormat="1" ht="24.75" customHeight="1">
      <c r="A11" s="41"/>
      <c r="B11" s="42"/>
      <c r="C11" s="43"/>
      <c r="D11" s="42"/>
      <c r="E11" s="42"/>
      <c r="F11" s="42"/>
      <c r="G11" s="43"/>
    </row>
    <row r="12" spans="1:7" s="38" customFormat="1" ht="24.75" customHeight="1">
      <c r="A12" s="41"/>
      <c r="B12" s="42"/>
      <c r="C12" s="43"/>
      <c r="D12" s="42"/>
      <c r="E12" s="42"/>
      <c r="F12" s="42"/>
      <c r="G12" s="43"/>
    </row>
    <row r="13" spans="1:7" s="38" customFormat="1" ht="24.75" customHeight="1">
      <c r="A13" s="44"/>
      <c r="B13" s="45"/>
      <c r="C13" s="46"/>
      <c r="D13" s="45"/>
      <c r="E13" s="45"/>
      <c r="F13" s="45"/>
      <c r="G13" s="46"/>
    </row>
    <row r="14" spans="1:7" s="38" customFormat="1" ht="24.75" customHeight="1">
      <c r="A14" s="41"/>
      <c r="B14" s="42"/>
      <c r="C14" s="43"/>
      <c r="D14" s="42"/>
      <c r="E14" s="42"/>
      <c r="F14" s="42"/>
      <c r="G14" s="43"/>
    </row>
    <row r="15" spans="1:7" s="38" customFormat="1" ht="24.75" customHeight="1">
      <c r="A15" s="41"/>
      <c r="B15" s="42"/>
      <c r="C15" s="43"/>
      <c r="D15" s="267"/>
      <c r="E15" s="268"/>
      <c r="F15" s="268"/>
      <c r="G15" s="269"/>
    </row>
    <row r="16" spans="1:7" s="38" customFormat="1" ht="24.75" customHeight="1">
      <c r="A16" s="41"/>
      <c r="B16" s="42"/>
      <c r="C16" s="43"/>
      <c r="D16" s="267"/>
      <c r="E16" s="268"/>
      <c r="F16" s="268"/>
      <c r="G16" s="269"/>
    </row>
    <row r="17" spans="1:7" s="38" customFormat="1" ht="24.75" customHeight="1">
      <c r="A17" s="41"/>
      <c r="B17" s="42"/>
      <c r="C17" s="43"/>
      <c r="D17" s="42"/>
      <c r="E17" s="42"/>
      <c r="F17" s="42"/>
      <c r="G17" s="43"/>
    </row>
    <row r="18" spans="1:7" s="38" customFormat="1" ht="24.75" customHeight="1">
      <c r="A18" s="41" t="s">
        <v>81</v>
      </c>
      <c r="B18" s="42"/>
      <c r="C18" s="43"/>
      <c r="D18" s="42"/>
      <c r="E18" s="42"/>
      <c r="F18" s="42"/>
      <c r="G18" s="43"/>
    </row>
    <row r="19" spans="1:7" ht="24.75" customHeight="1">
      <c r="A19" s="47"/>
      <c r="B19" s="48"/>
      <c r="C19" s="49"/>
      <c r="D19" s="48"/>
      <c r="E19" s="48"/>
      <c r="F19" s="48"/>
      <c r="G19" s="49"/>
    </row>
    <row r="20" spans="1:7" ht="24.75" customHeight="1">
      <c r="A20" s="21"/>
      <c r="B20" s="50"/>
      <c r="C20" s="28"/>
      <c r="D20" s="50"/>
      <c r="E20" s="50"/>
      <c r="F20" s="50"/>
      <c r="G20" s="28"/>
    </row>
    <row r="21" spans="1:7" ht="24.75" customHeight="1">
      <c r="A21" s="21"/>
      <c r="B21" s="50"/>
      <c r="C21" s="28"/>
      <c r="D21" s="50"/>
      <c r="E21" s="50"/>
      <c r="F21" s="50"/>
      <c r="G21" s="28"/>
    </row>
    <row r="22" spans="1:7" ht="24.75" customHeight="1">
      <c r="A22" s="21"/>
      <c r="B22" s="50"/>
      <c r="C22" s="28"/>
      <c r="D22" s="50"/>
      <c r="E22" s="50"/>
      <c r="F22" s="50"/>
      <c r="G22" s="28"/>
    </row>
    <row r="23" spans="1:7" ht="24.75" customHeight="1">
      <c r="A23" s="29"/>
      <c r="B23" s="51"/>
      <c r="C23" s="30"/>
      <c r="D23" s="51"/>
      <c r="E23" s="51"/>
      <c r="F23" s="51"/>
      <c r="G23" s="30"/>
    </row>
    <row r="24" spans="1:7" ht="24.75" customHeight="1">
      <c r="A24" s="52"/>
      <c r="B24" s="52"/>
      <c r="C24" s="52"/>
      <c r="D24" s="52"/>
      <c r="E24" s="52"/>
      <c r="F24" s="52"/>
      <c r="G24" s="52"/>
    </row>
    <row r="25" spans="1:7" ht="14">
      <c r="B25" s="48"/>
      <c r="C25" s="48"/>
      <c r="D25" s="48"/>
      <c r="E25" s="48"/>
      <c r="F25" s="48"/>
      <c r="G25" s="3"/>
    </row>
    <row r="26" spans="1:7">
      <c r="A26" s="3"/>
      <c r="B26" s="3"/>
      <c r="C26" s="3"/>
      <c r="D26" s="3"/>
      <c r="E26" s="3"/>
      <c r="F26" s="3"/>
      <c r="G26" s="3"/>
    </row>
    <row r="27" spans="1:7">
      <c r="A27" s="3"/>
      <c r="B27" s="3"/>
      <c r="C27" s="3"/>
      <c r="D27" s="3"/>
      <c r="E27" s="3"/>
      <c r="F27" s="3"/>
      <c r="G27" s="3"/>
    </row>
  </sheetData>
  <mergeCells count="7">
    <mergeCell ref="D7:G7"/>
    <mergeCell ref="D15:G15"/>
    <mergeCell ref="D16:G16"/>
    <mergeCell ref="A3:C3"/>
    <mergeCell ref="D3:G3"/>
    <mergeCell ref="D5:G5"/>
    <mergeCell ref="D6:G6"/>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3"/>
  <sheetViews>
    <sheetView zoomScale="70" zoomScaleNormal="70" workbookViewId="0">
      <selection activeCell="G33" sqref="G33"/>
    </sheetView>
  </sheetViews>
  <sheetFormatPr defaultRowHeight="13"/>
  <sheetData>
    <row r="1" spans="1:9" ht="23.25" customHeight="1">
      <c r="A1" s="1" t="s">
        <v>82</v>
      </c>
      <c r="B1" s="1"/>
      <c r="C1" s="3"/>
      <c r="D1" s="3"/>
      <c r="E1" s="3"/>
      <c r="F1" s="3"/>
      <c r="G1" s="3"/>
      <c r="H1" s="3"/>
      <c r="I1" s="3"/>
    </row>
    <row r="2" spans="1:9" ht="23.25" customHeight="1">
      <c r="A2" s="3"/>
      <c r="B2" s="3"/>
      <c r="C2" s="3"/>
      <c r="D2" s="3"/>
      <c r="E2" s="3"/>
      <c r="F2" s="3"/>
      <c r="G2" s="3"/>
      <c r="H2" s="3"/>
      <c r="I2" s="3"/>
    </row>
    <row r="3" spans="1:9" ht="23.25" customHeight="1">
      <c r="A3" s="3"/>
      <c r="B3" s="280" t="s">
        <v>83</v>
      </c>
      <c r="C3" s="219"/>
      <c r="D3" s="219"/>
      <c r="E3" s="219"/>
      <c r="F3" s="219"/>
      <c r="G3" s="219"/>
      <c r="H3" s="219"/>
      <c r="I3" s="3"/>
    </row>
    <row r="4" spans="1:9" ht="23.25" customHeight="1">
      <c r="A4" s="3"/>
      <c r="B4" s="3"/>
      <c r="C4" s="3"/>
      <c r="D4" s="3"/>
      <c r="E4" s="3"/>
      <c r="F4" s="3"/>
      <c r="G4" s="3"/>
      <c r="H4" s="3"/>
      <c r="I4" s="3"/>
    </row>
    <row r="5" spans="1:9" ht="23.25" customHeight="1">
      <c r="A5" s="3"/>
      <c r="B5" s="3"/>
      <c r="C5" s="3"/>
      <c r="D5" s="3"/>
      <c r="E5" s="3"/>
      <c r="F5" s="3"/>
      <c r="G5" s="3"/>
      <c r="H5" s="3"/>
      <c r="I5" s="3"/>
    </row>
    <row r="6" spans="1:9" ht="23.25" customHeight="1">
      <c r="A6" s="3"/>
      <c r="B6" s="3"/>
      <c r="C6" s="3"/>
      <c r="D6" s="3"/>
      <c r="E6" s="3"/>
      <c r="F6" s="3"/>
      <c r="G6" s="3"/>
      <c r="H6" s="3"/>
      <c r="I6" s="3"/>
    </row>
    <row r="7" spans="1:9" ht="23.25" customHeight="1">
      <c r="A7" s="3"/>
      <c r="B7" s="3"/>
      <c r="C7" s="3"/>
      <c r="D7" s="3"/>
      <c r="E7" s="3"/>
      <c r="F7" s="3"/>
      <c r="G7" s="3"/>
      <c r="H7" s="3"/>
      <c r="I7" s="3"/>
    </row>
    <row r="8" spans="1:9" ht="23.25" customHeight="1">
      <c r="A8" s="248" t="s">
        <v>84</v>
      </c>
      <c r="B8" s="248"/>
      <c r="C8" s="248"/>
      <c r="D8" s="248"/>
      <c r="E8" s="248"/>
      <c r="F8" s="248"/>
      <c r="G8" s="248"/>
      <c r="H8" s="248"/>
      <c r="I8" s="248"/>
    </row>
    <row r="9" spans="1:9" ht="23.25" customHeight="1">
      <c r="A9" s="5"/>
      <c r="B9" s="5"/>
      <c r="C9" s="5"/>
      <c r="D9" s="5"/>
      <c r="E9" s="5"/>
      <c r="F9" s="5"/>
      <c r="G9" s="5"/>
      <c r="H9" s="5"/>
      <c r="I9" s="5"/>
    </row>
    <row r="10" spans="1:9" ht="23.25" customHeight="1">
      <c r="A10" s="5"/>
      <c r="B10" s="5"/>
      <c r="C10" s="5"/>
      <c r="D10" s="5"/>
      <c r="E10" s="5"/>
      <c r="F10" s="5"/>
      <c r="G10" s="5"/>
      <c r="H10" s="5"/>
      <c r="I10" s="5"/>
    </row>
    <row r="11" spans="1:9" ht="23.25" customHeight="1">
      <c r="A11" s="5"/>
      <c r="B11" s="5"/>
      <c r="C11" s="5"/>
      <c r="D11" s="5"/>
      <c r="E11" s="5"/>
      <c r="F11" s="5"/>
      <c r="G11" s="5"/>
      <c r="H11" s="5"/>
      <c r="I11" s="5"/>
    </row>
    <row r="12" spans="1:9" ht="23.25" customHeight="1">
      <c r="A12" s="248" t="s">
        <v>85</v>
      </c>
      <c r="B12" s="248"/>
      <c r="C12" s="248"/>
      <c r="D12" s="248"/>
      <c r="E12" s="248"/>
      <c r="F12" s="248"/>
      <c r="G12" s="248"/>
      <c r="H12" s="248"/>
      <c r="I12" s="248"/>
    </row>
    <row r="13" spans="1:9" ht="23.25" customHeight="1">
      <c r="A13" s="5"/>
      <c r="B13" s="5"/>
      <c r="C13" s="5"/>
      <c r="D13" s="5"/>
      <c r="E13" s="5"/>
      <c r="F13" s="5"/>
      <c r="G13" s="5"/>
      <c r="H13" s="5"/>
      <c r="I13" s="5"/>
    </row>
    <row r="14" spans="1:9" ht="23.25" customHeight="1">
      <c r="A14" s="5"/>
      <c r="B14" s="5"/>
      <c r="C14" s="5"/>
      <c r="D14" s="5"/>
      <c r="E14" s="5"/>
      <c r="F14" s="5"/>
      <c r="G14" s="5"/>
      <c r="H14" s="5"/>
      <c r="I14" s="5"/>
    </row>
    <row r="15" spans="1:9" ht="23.25" customHeight="1">
      <c r="A15" s="5"/>
      <c r="B15" s="5"/>
      <c r="C15" s="5"/>
      <c r="D15" s="5"/>
      <c r="E15" s="5"/>
      <c r="F15" s="5"/>
      <c r="G15" s="5"/>
      <c r="H15" s="5"/>
      <c r="I15" s="5"/>
    </row>
    <row r="16" spans="1:9" ht="23.25" customHeight="1">
      <c r="A16" s="281" t="s">
        <v>86</v>
      </c>
      <c r="B16" s="281"/>
      <c r="C16" s="281"/>
      <c r="D16" s="281"/>
      <c r="E16" s="281"/>
      <c r="F16" s="281"/>
      <c r="G16" s="281"/>
      <c r="H16" s="281"/>
      <c r="I16" s="3"/>
    </row>
    <row r="17" spans="1:9" ht="23.25" customHeight="1">
      <c r="A17" s="3"/>
      <c r="B17" s="3"/>
      <c r="C17" s="3"/>
      <c r="D17" s="3"/>
      <c r="E17" s="3"/>
      <c r="F17" s="3"/>
      <c r="G17" s="3"/>
      <c r="H17" s="3"/>
      <c r="I17" s="3"/>
    </row>
    <row r="18" spans="1:9" ht="23.25" customHeight="1">
      <c r="A18" s="3"/>
      <c r="B18" s="3"/>
      <c r="C18" s="3"/>
      <c r="D18" s="3"/>
      <c r="E18" s="3"/>
      <c r="F18" s="3"/>
      <c r="G18" s="3"/>
      <c r="H18" s="3"/>
      <c r="I18" s="3"/>
    </row>
    <row r="19" spans="1:9" ht="23.25" customHeight="1">
      <c r="A19" s="3"/>
      <c r="B19" s="3"/>
      <c r="C19" s="3"/>
      <c r="D19" s="3"/>
      <c r="E19" s="3"/>
      <c r="F19" s="3"/>
      <c r="G19" s="3"/>
      <c r="H19" s="3"/>
      <c r="I19" s="3"/>
    </row>
    <row r="20" spans="1:9" ht="23.25" customHeight="1">
      <c r="A20" s="3"/>
      <c r="B20" s="3"/>
      <c r="C20" s="3"/>
      <c r="D20" s="3"/>
      <c r="E20" s="3"/>
      <c r="F20" s="3"/>
      <c r="G20" s="3"/>
      <c r="H20" s="3"/>
      <c r="I20" s="3"/>
    </row>
    <row r="21" spans="1:9" ht="23.25" customHeight="1">
      <c r="A21" s="260" t="s">
        <v>310</v>
      </c>
      <c r="B21" s="261"/>
      <c r="C21" s="261"/>
      <c r="D21" s="261"/>
      <c r="E21" s="3"/>
      <c r="F21" s="3"/>
      <c r="G21" s="3"/>
      <c r="H21" s="3"/>
      <c r="I21" s="3"/>
    </row>
    <row r="22" spans="1:9" ht="23.25" customHeight="1">
      <c r="A22" s="3"/>
      <c r="B22" s="3"/>
      <c r="C22" s="3"/>
      <c r="D22" s="3"/>
      <c r="E22" s="3"/>
      <c r="F22" s="3"/>
      <c r="G22" s="3"/>
      <c r="H22" s="3"/>
      <c r="I22" s="3"/>
    </row>
    <row r="23" spans="1:9" ht="23.25" customHeight="1">
      <c r="A23" s="3"/>
      <c r="B23" s="3"/>
      <c r="C23" s="3"/>
      <c r="D23" s="3"/>
      <c r="E23" s="3"/>
      <c r="F23" s="3"/>
      <c r="G23" s="3"/>
      <c r="H23" s="3"/>
      <c r="I23" s="3"/>
    </row>
    <row r="24" spans="1:9" ht="23.25" customHeight="1">
      <c r="A24" s="3"/>
      <c r="B24" s="3"/>
      <c r="C24" s="3"/>
      <c r="D24" s="3"/>
      <c r="E24" s="3"/>
      <c r="F24" s="3"/>
      <c r="G24" s="3"/>
      <c r="H24" s="3"/>
      <c r="I24" s="3"/>
    </row>
    <row r="25" spans="1:9" ht="23.25" customHeight="1">
      <c r="A25" s="3"/>
      <c r="B25" s="3"/>
      <c r="C25" s="3"/>
      <c r="D25" s="3"/>
      <c r="E25" s="3"/>
      <c r="F25" s="3"/>
      <c r="G25" s="3"/>
      <c r="H25" s="3"/>
      <c r="I25" s="3"/>
    </row>
    <row r="26" spans="1:9" ht="23.25" customHeight="1">
      <c r="A26" s="3"/>
      <c r="B26" s="3"/>
      <c r="C26" s="3"/>
      <c r="D26" s="3"/>
      <c r="E26" s="3"/>
      <c r="F26" s="3"/>
      <c r="G26" s="3"/>
      <c r="H26" s="3"/>
      <c r="I26" s="3"/>
    </row>
    <row r="27" spans="1:9" ht="23.25" customHeight="1">
      <c r="A27" s="3"/>
      <c r="B27" s="3"/>
      <c r="C27" s="248" t="s">
        <v>71</v>
      </c>
      <c r="D27" s="248"/>
      <c r="E27" s="279" t="s">
        <v>325</v>
      </c>
      <c r="F27" s="263"/>
      <c r="G27" s="263"/>
      <c r="H27" s="263"/>
      <c r="I27" s="263"/>
    </row>
    <row r="28" spans="1:9" ht="23.25" customHeight="1">
      <c r="A28" s="3"/>
      <c r="B28" s="3"/>
      <c r="C28" s="3"/>
      <c r="D28" s="3"/>
      <c r="E28" s="3"/>
      <c r="F28" s="3"/>
      <c r="G28" s="3"/>
      <c r="H28" s="3"/>
      <c r="I28" s="3"/>
    </row>
    <row r="29" spans="1:9" ht="23.25" customHeight="1">
      <c r="A29" s="3"/>
      <c r="B29" s="3"/>
      <c r="C29" s="5" t="s">
        <v>72</v>
      </c>
      <c r="D29" s="5"/>
      <c r="E29" s="279" t="s">
        <v>326</v>
      </c>
      <c r="F29" s="263"/>
      <c r="G29" s="263"/>
      <c r="H29" s="263"/>
      <c r="I29" s="263"/>
    </row>
    <row r="30" spans="1:9">
      <c r="A30" s="3"/>
      <c r="B30" s="3"/>
      <c r="C30" s="3"/>
      <c r="D30" s="3"/>
      <c r="E30" s="3"/>
      <c r="F30" s="3"/>
      <c r="G30" s="3"/>
      <c r="H30" s="3"/>
      <c r="I30" s="3"/>
    </row>
    <row r="31" spans="1:9" ht="15" customHeight="1">
      <c r="A31" s="3"/>
      <c r="B31" s="3"/>
      <c r="C31" s="3"/>
      <c r="D31" s="3"/>
      <c r="E31" s="3"/>
      <c r="F31" s="3"/>
      <c r="G31" s="3"/>
      <c r="H31" s="3"/>
      <c r="I31" s="3"/>
    </row>
    <row r="32" spans="1:9" ht="23.25" customHeight="1">
      <c r="A32" s="8"/>
      <c r="B32" s="3"/>
      <c r="C32" s="3"/>
      <c r="D32" s="3"/>
      <c r="E32" s="3"/>
      <c r="F32" s="3"/>
      <c r="G32" s="3"/>
      <c r="H32" s="3"/>
      <c r="I32" s="3"/>
    </row>
    <row r="33" spans="1:9" ht="24" customHeight="1">
      <c r="A33" s="3"/>
      <c r="B33" s="3"/>
      <c r="C33" s="3"/>
      <c r="D33" s="3"/>
      <c r="E33" s="3"/>
      <c r="F33" s="3"/>
      <c r="G33" s="3"/>
      <c r="H33" s="3"/>
      <c r="I33" s="3"/>
    </row>
  </sheetData>
  <mergeCells count="8">
    <mergeCell ref="A21:D21"/>
    <mergeCell ref="C27:D27"/>
    <mergeCell ref="E29:I29"/>
    <mergeCell ref="B3:H3"/>
    <mergeCell ref="A8:I8"/>
    <mergeCell ref="A12:I12"/>
    <mergeCell ref="A16:H16"/>
    <mergeCell ref="E27:I27"/>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93"/>
  <sheetViews>
    <sheetView view="pageBreakPreview" zoomScale="60" zoomScaleNormal="100" workbookViewId="0">
      <selection activeCell="L19" sqref="L19"/>
    </sheetView>
  </sheetViews>
  <sheetFormatPr defaultRowHeight="13"/>
  <cols>
    <col min="1" max="1" width="16.08984375" customWidth="1"/>
    <col min="2" max="2" width="10.36328125" customWidth="1"/>
    <col min="3" max="3" width="6.7265625" customWidth="1"/>
    <col min="4" max="4" width="8.08984375" customWidth="1"/>
    <col min="5" max="5" width="8" customWidth="1"/>
    <col min="6" max="6" width="9.453125" customWidth="1"/>
    <col min="7" max="7" width="2.36328125" customWidth="1"/>
    <col min="8" max="8" width="4.08984375" customWidth="1"/>
    <col min="9" max="9" width="2.36328125" customWidth="1"/>
    <col min="10" max="10" width="7.08984375" customWidth="1"/>
    <col min="11" max="11" width="9.453125" bestFit="1" customWidth="1"/>
  </cols>
  <sheetData>
    <row r="1" spans="1:15" ht="16.5" customHeight="1">
      <c r="A1" s="3" t="s">
        <v>87</v>
      </c>
      <c r="B1" s="3"/>
      <c r="C1" s="3"/>
      <c r="D1" s="3"/>
      <c r="E1" s="3"/>
      <c r="F1" s="3"/>
      <c r="G1" s="3"/>
      <c r="H1" s="3"/>
      <c r="I1" s="3"/>
      <c r="J1" s="3"/>
      <c r="K1" s="3"/>
    </row>
    <row r="2" spans="1:15" ht="16.5" customHeight="1">
      <c r="A2" s="218" t="s">
        <v>88</v>
      </c>
      <c r="B2" s="219"/>
      <c r="C2" s="219"/>
      <c r="D2" s="219"/>
      <c r="E2" s="219"/>
      <c r="F2" s="219"/>
      <c r="G2" s="219"/>
      <c r="H2" s="219"/>
      <c r="I2" s="219"/>
      <c r="J2" s="219"/>
      <c r="K2" s="219"/>
    </row>
    <row r="3" spans="1:15" ht="16.5" customHeight="1">
      <c r="A3" s="3"/>
      <c r="B3" s="3"/>
      <c r="C3" s="3"/>
      <c r="D3" s="51" t="s">
        <v>89</v>
      </c>
      <c r="E3" s="336" t="s">
        <v>328</v>
      </c>
      <c r="F3" s="336"/>
      <c r="G3" s="336"/>
      <c r="H3" s="336"/>
      <c r="I3" s="336"/>
      <c r="J3" s="336"/>
      <c r="K3" s="336"/>
    </row>
    <row r="4" spans="1:15" ht="16.5" customHeight="1">
      <c r="A4" s="3" t="s">
        <v>90</v>
      </c>
      <c r="B4" s="3"/>
      <c r="C4" s="3"/>
      <c r="D4" s="3"/>
      <c r="E4" s="3"/>
      <c r="F4" s="3"/>
      <c r="G4" s="3"/>
      <c r="H4" s="3"/>
      <c r="I4" s="3"/>
      <c r="J4" s="3"/>
      <c r="K4" s="3"/>
    </row>
    <row r="5" spans="1:15" ht="16.5" customHeight="1">
      <c r="A5" s="3" t="s">
        <v>91</v>
      </c>
      <c r="B5" s="3"/>
      <c r="C5" s="3"/>
      <c r="D5" s="3"/>
      <c r="E5" s="3"/>
      <c r="F5" s="3"/>
      <c r="G5" s="3"/>
      <c r="H5" s="3"/>
      <c r="I5" s="3"/>
      <c r="J5" s="3"/>
      <c r="K5" s="3"/>
    </row>
    <row r="6" spans="1:15" ht="16.5" customHeight="1">
      <c r="A6" s="3"/>
      <c r="B6" s="3"/>
      <c r="C6" s="3"/>
      <c r="D6" s="3"/>
      <c r="E6" s="3"/>
      <c r="F6" s="3"/>
      <c r="G6" s="3"/>
      <c r="H6" s="3"/>
      <c r="I6" s="3"/>
      <c r="J6" s="3"/>
      <c r="K6" s="3"/>
    </row>
    <row r="7" spans="1:15" ht="16.5" customHeight="1">
      <c r="A7" s="3" t="s">
        <v>92</v>
      </c>
      <c r="B7" s="3"/>
      <c r="C7" s="3"/>
      <c r="D7" s="3"/>
      <c r="E7" s="3"/>
      <c r="F7" s="3"/>
      <c r="G7" s="3"/>
      <c r="H7" s="3"/>
      <c r="I7" s="3"/>
      <c r="J7" s="3"/>
      <c r="K7" s="3"/>
    </row>
    <row r="8" spans="1:15" ht="16.5" customHeight="1">
      <c r="A8" s="255" t="s">
        <v>22</v>
      </c>
      <c r="B8" s="53" t="s">
        <v>93</v>
      </c>
      <c r="C8" s="53" t="s">
        <v>94</v>
      </c>
      <c r="D8" s="53" t="s">
        <v>95</v>
      </c>
      <c r="E8" s="323" t="s">
        <v>96</v>
      </c>
      <c r="F8" s="313"/>
      <c r="G8" s="313"/>
      <c r="H8" s="313"/>
      <c r="I8" s="313"/>
      <c r="J8" s="324"/>
      <c r="K8" s="255" t="s">
        <v>97</v>
      </c>
    </row>
    <row r="9" spans="1:15" ht="16.5" customHeight="1">
      <c r="A9" s="257"/>
      <c r="B9" s="54" t="s">
        <v>98</v>
      </c>
      <c r="C9" s="54" t="s">
        <v>99</v>
      </c>
      <c r="D9" s="54" t="s">
        <v>100</v>
      </c>
      <c r="E9" s="325"/>
      <c r="F9" s="314"/>
      <c r="G9" s="314"/>
      <c r="H9" s="314"/>
      <c r="I9" s="314"/>
      <c r="J9" s="326"/>
      <c r="K9" s="257"/>
    </row>
    <row r="10" spans="1:15" ht="16.5" customHeight="1">
      <c r="A10" s="17" t="s">
        <v>101</v>
      </c>
      <c r="B10" s="17"/>
      <c r="C10" s="17"/>
      <c r="D10" s="17"/>
      <c r="E10" s="291" t="s">
        <v>103</v>
      </c>
      <c r="F10" s="55">
        <v>1</v>
      </c>
      <c r="G10" s="52"/>
      <c r="H10" s="52"/>
      <c r="I10" s="52"/>
      <c r="J10" s="27"/>
      <c r="K10" s="17"/>
    </row>
    <row r="11" spans="1:15" ht="16.5" customHeight="1">
      <c r="A11" s="19" t="s">
        <v>104</v>
      </c>
      <c r="B11" s="19"/>
      <c r="C11" s="19"/>
      <c r="D11" s="19"/>
      <c r="E11" s="292"/>
      <c r="F11" s="56">
        <v>20000</v>
      </c>
      <c r="G11" s="51"/>
      <c r="H11" s="51"/>
      <c r="I11" s="51"/>
      <c r="J11" s="30"/>
      <c r="K11" s="19"/>
    </row>
    <row r="12" spans="1:15" ht="16.5" customHeight="1">
      <c r="A12" s="17" t="s">
        <v>105</v>
      </c>
      <c r="B12" s="327">
        <f>[1]保安業務計画書!D8</f>
        <v>3000</v>
      </c>
      <c r="C12" s="320">
        <f>[1]保安業務計画書!D11</f>
        <v>0</v>
      </c>
      <c r="D12" s="17"/>
      <c r="E12" s="291" t="s">
        <v>106</v>
      </c>
      <c r="F12" s="55">
        <v>1</v>
      </c>
      <c r="G12" s="318" t="s">
        <v>107</v>
      </c>
      <c r="H12" s="331" t="s">
        <v>108</v>
      </c>
      <c r="I12" s="313" t="s">
        <v>109</v>
      </c>
      <c r="J12" s="316" t="s">
        <v>110</v>
      </c>
      <c r="K12" s="293">
        <f>ROUND(B12/(100*[1]保安業務計画書!D15)-C12,3)</f>
        <v>1.3640000000000001</v>
      </c>
      <c r="L12" s="333" t="s">
        <v>330</v>
      </c>
      <c r="M12" s="334"/>
      <c r="N12" s="334"/>
      <c r="O12" s="334"/>
    </row>
    <row r="13" spans="1:15" ht="16.5" customHeight="1">
      <c r="A13" s="19" t="s">
        <v>111</v>
      </c>
      <c r="B13" s="330"/>
      <c r="C13" s="321"/>
      <c r="D13" s="19"/>
      <c r="E13" s="292"/>
      <c r="F13" s="57" t="s">
        <v>112</v>
      </c>
      <c r="G13" s="319"/>
      <c r="H13" s="332"/>
      <c r="I13" s="315"/>
      <c r="J13" s="317"/>
      <c r="K13" s="286"/>
      <c r="L13" s="333"/>
      <c r="M13" s="334"/>
      <c r="N13" s="334"/>
      <c r="O13" s="334"/>
    </row>
    <row r="14" spans="1:15" ht="16.5" customHeight="1">
      <c r="A14" s="17" t="s">
        <v>113</v>
      </c>
      <c r="B14" s="58"/>
      <c r="C14" s="17"/>
      <c r="D14" s="17"/>
      <c r="E14" s="291" t="s">
        <v>103</v>
      </c>
      <c r="F14" s="55">
        <v>1</v>
      </c>
      <c r="G14" s="313" t="s">
        <v>114</v>
      </c>
      <c r="H14" s="55">
        <v>1</v>
      </c>
      <c r="I14" s="313" t="s">
        <v>115</v>
      </c>
      <c r="J14" s="316" t="s">
        <v>110</v>
      </c>
      <c r="K14" s="31"/>
    </row>
    <row r="15" spans="1:15" ht="16.5" customHeight="1">
      <c r="A15" s="19" t="s">
        <v>116</v>
      </c>
      <c r="B15" s="59"/>
      <c r="C15" s="19"/>
      <c r="D15" s="19"/>
      <c r="E15" s="292"/>
      <c r="F15" s="57" t="s">
        <v>117</v>
      </c>
      <c r="G15" s="314"/>
      <c r="H15" s="57">
        <v>4</v>
      </c>
      <c r="I15" s="315"/>
      <c r="J15" s="317"/>
      <c r="K15" s="60"/>
    </row>
    <row r="16" spans="1:15" ht="16.5" customHeight="1">
      <c r="A16" s="17" t="s">
        <v>118</v>
      </c>
      <c r="B16" s="58"/>
      <c r="C16" s="17"/>
      <c r="D16" s="17"/>
      <c r="E16" s="291" t="s">
        <v>103</v>
      </c>
      <c r="F16" s="55">
        <v>1</v>
      </c>
      <c r="G16" s="313" t="s">
        <v>114</v>
      </c>
      <c r="H16" s="55">
        <v>1</v>
      </c>
      <c r="I16" s="61"/>
      <c r="J16" s="27"/>
      <c r="K16" s="31"/>
    </row>
    <row r="17" spans="1:11" ht="16.5" customHeight="1">
      <c r="A17" s="19" t="s">
        <v>119</v>
      </c>
      <c r="B17" s="59"/>
      <c r="C17" s="19"/>
      <c r="D17" s="19"/>
      <c r="E17" s="292"/>
      <c r="F17" s="57" t="s">
        <v>120</v>
      </c>
      <c r="G17" s="314"/>
      <c r="H17" s="57">
        <v>4</v>
      </c>
      <c r="I17" s="57"/>
      <c r="J17" s="30"/>
      <c r="K17" s="60"/>
    </row>
    <row r="18" spans="1:11" ht="16.5" customHeight="1">
      <c r="A18" s="287" t="s">
        <v>121</v>
      </c>
      <c r="B18" s="58"/>
      <c r="C18" s="17"/>
      <c r="D18" s="17"/>
      <c r="E18" s="291" t="s">
        <v>122</v>
      </c>
      <c r="F18" s="55">
        <v>1</v>
      </c>
      <c r="G18" s="52"/>
      <c r="H18" s="52"/>
      <c r="I18" s="52"/>
      <c r="J18" s="27"/>
      <c r="K18" s="31"/>
    </row>
    <row r="19" spans="1:11" ht="16.5" customHeight="1">
      <c r="A19" s="296"/>
      <c r="B19" s="59"/>
      <c r="C19" s="19"/>
      <c r="D19" s="19"/>
      <c r="E19" s="292"/>
      <c r="F19" s="56">
        <v>20000</v>
      </c>
      <c r="G19" s="51"/>
      <c r="H19" s="51"/>
      <c r="I19" s="51"/>
      <c r="J19" s="30"/>
      <c r="K19" s="60"/>
    </row>
    <row r="20" spans="1:11" ht="16.5" customHeight="1">
      <c r="A20" s="287" t="s">
        <v>123</v>
      </c>
      <c r="B20" s="327">
        <f>[1]保安業務計画書!H8</f>
        <v>3000</v>
      </c>
      <c r="C20" s="17"/>
      <c r="D20" s="17"/>
      <c r="E20" s="291" t="s">
        <v>124</v>
      </c>
      <c r="F20" s="55">
        <v>1</v>
      </c>
      <c r="G20" s="52"/>
      <c r="H20" s="52"/>
      <c r="I20" s="52"/>
      <c r="J20" s="27"/>
      <c r="K20" s="293">
        <f>ROUND(B20/20000,3)</f>
        <v>0.15</v>
      </c>
    </row>
    <row r="21" spans="1:11" ht="16.5" customHeight="1">
      <c r="A21" s="296"/>
      <c r="B21" s="330"/>
      <c r="C21" s="19"/>
      <c r="D21" s="19"/>
      <c r="E21" s="292"/>
      <c r="F21" s="56">
        <v>20000</v>
      </c>
      <c r="G21" s="51"/>
      <c r="H21" s="51"/>
      <c r="I21" s="51"/>
      <c r="J21" s="30"/>
      <c r="K21" s="286"/>
    </row>
    <row r="22" spans="1:11" ht="16.5" customHeight="1">
      <c r="A22" s="287" t="s">
        <v>125</v>
      </c>
      <c r="B22" s="58"/>
      <c r="C22" s="17"/>
      <c r="D22" s="17"/>
      <c r="E22" s="62" t="s">
        <v>126</v>
      </c>
      <c r="F22" s="63">
        <v>20000</v>
      </c>
      <c r="G22" s="52"/>
      <c r="H22" s="52"/>
      <c r="I22" s="52"/>
      <c r="J22" s="27"/>
      <c r="K22" s="31"/>
    </row>
    <row r="23" spans="1:11" ht="16.5" customHeight="1">
      <c r="A23" s="302"/>
      <c r="B23" s="64"/>
      <c r="C23" s="18"/>
      <c r="D23" s="18"/>
      <c r="E23" s="305" t="s">
        <v>127</v>
      </c>
      <c r="F23" s="57">
        <v>1</v>
      </c>
      <c r="G23" s="50"/>
      <c r="H23" s="50"/>
      <c r="I23" s="50"/>
      <c r="J23" s="28"/>
      <c r="K23" s="65"/>
    </row>
    <row r="24" spans="1:11" ht="16.5" customHeight="1">
      <c r="A24" s="302"/>
      <c r="B24" s="64"/>
      <c r="C24" s="18"/>
      <c r="D24" s="18"/>
      <c r="E24" s="306"/>
      <c r="F24" s="66">
        <v>20000</v>
      </c>
      <c r="G24" s="67"/>
      <c r="H24" s="67"/>
      <c r="I24" s="67"/>
      <c r="J24" s="68"/>
      <c r="K24" s="65"/>
    </row>
    <row r="25" spans="1:11" ht="16.5" customHeight="1">
      <c r="A25" s="302"/>
      <c r="B25" s="64"/>
      <c r="C25" s="18"/>
      <c r="D25" s="18"/>
      <c r="E25" s="21" t="s">
        <v>128</v>
      </c>
      <c r="F25" s="69">
        <v>20000</v>
      </c>
      <c r="G25" s="50"/>
      <c r="H25" s="50"/>
      <c r="I25" s="50"/>
      <c r="J25" s="28"/>
      <c r="K25" s="65"/>
    </row>
    <row r="26" spans="1:11" ht="16.5" customHeight="1">
      <c r="A26" s="302"/>
      <c r="B26" s="64"/>
      <c r="C26" s="18"/>
      <c r="D26" s="18"/>
      <c r="E26" s="253" t="s">
        <v>129</v>
      </c>
      <c r="F26" s="307"/>
      <c r="G26" s="310">
        <v>1</v>
      </c>
      <c r="H26" s="310"/>
      <c r="I26" s="70"/>
      <c r="J26" s="28"/>
      <c r="K26" s="65"/>
    </row>
    <row r="27" spans="1:11" ht="16.5" customHeight="1" thickBot="1">
      <c r="A27" s="288"/>
      <c r="B27" s="71"/>
      <c r="C27" s="72"/>
      <c r="D27" s="72"/>
      <c r="E27" s="308"/>
      <c r="F27" s="309"/>
      <c r="G27" s="311">
        <v>80000</v>
      </c>
      <c r="H27" s="312"/>
      <c r="I27" s="73"/>
      <c r="J27" s="74"/>
      <c r="K27" s="75"/>
    </row>
    <row r="28" spans="1:11" ht="16.5" customHeight="1" thickTop="1">
      <c r="A28" s="295" t="s">
        <v>130</v>
      </c>
      <c r="B28" s="329">
        <f>[1]保安業務計画書!F8</f>
        <v>3000</v>
      </c>
      <c r="C28" s="76"/>
      <c r="D28" s="76"/>
      <c r="E28" s="299" t="s">
        <v>131</v>
      </c>
      <c r="F28" s="77">
        <v>1</v>
      </c>
      <c r="G28" s="300" t="s">
        <v>132</v>
      </c>
      <c r="H28" s="78">
        <v>1</v>
      </c>
      <c r="I28" s="78"/>
      <c r="J28" s="79"/>
      <c r="K28" s="285">
        <f>ROUND(B28/(20*[1]保安業務計画書!F15)*0.25,3)</f>
        <v>0.15</v>
      </c>
    </row>
    <row r="29" spans="1:11" ht="16.5" customHeight="1">
      <c r="A29" s="296"/>
      <c r="B29" s="330"/>
      <c r="C29" s="19"/>
      <c r="D29" s="19"/>
      <c r="E29" s="292"/>
      <c r="F29" s="57" t="s">
        <v>133</v>
      </c>
      <c r="G29" s="301"/>
      <c r="H29" s="55">
        <v>4</v>
      </c>
      <c r="I29" s="57"/>
      <c r="J29" s="30"/>
      <c r="K29" s="286"/>
    </row>
    <row r="30" spans="1:11" ht="16.5" customHeight="1">
      <c r="A30" s="287" t="s">
        <v>134</v>
      </c>
      <c r="B30" s="327">
        <f>[1]保安業務計画書!G8</f>
        <v>3000</v>
      </c>
      <c r="C30" s="17"/>
      <c r="D30" s="17"/>
      <c r="E30" s="291" t="s">
        <v>131</v>
      </c>
      <c r="F30" s="55">
        <v>1</v>
      </c>
      <c r="G30" s="52"/>
      <c r="H30" s="52"/>
      <c r="I30" s="52"/>
      <c r="J30" s="27"/>
      <c r="K30" s="293">
        <f>ROUND(B30/40000,3)</f>
        <v>7.4999999999999997E-2</v>
      </c>
    </row>
    <row r="31" spans="1:11" ht="16.5" customHeight="1" thickBot="1">
      <c r="A31" s="288"/>
      <c r="B31" s="328"/>
      <c r="C31" s="72"/>
      <c r="D31" s="72"/>
      <c r="E31" s="292"/>
      <c r="F31" s="80">
        <v>40000</v>
      </c>
      <c r="G31" s="81"/>
      <c r="H31" s="81"/>
      <c r="I31" s="81"/>
      <c r="J31" s="74"/>
      <c r="K31" s="294"/>
    </row>
    <row r="32" spans="1:11" ht="16.5" customHeight="1" thickTop="1">
      <c r="A32" s="82" t="s">
        <v>135</v>
      </c>
      <c r="B32" s="283" t="s">
        <v>136</v>
      </c>
      <c r="C32" s="284"/>
      <c r="D32" s="284"/>
      <c r="E32" s="284"/>
      <c r="F32" s="284"/>
      <c r="G32" s="284"/>
      <c r="H32" s="284"/>
      <c r="I32" s="284"/>
      <c r="J32" s="284"/>
      <c r="K32" s="154">
        <f>SUM(K10:K31)</f>
        <v>1.7389999999999999</v>
      </c>
    </row>
    <row r="33" spans="1:11" ht="16.5" customHeight="1">
      <c r="A33" s="83" t="s">
        <v>137</v>
      </c>
      <c r="B33" s="242"/>
      <c r="C33" s="335"/>
      <c r="D33" s="335"/>
      <c r="E33" s="335"/>
      <c r="F33" s="335"/>
      <c r="G33" s="335"/>
      <c r="H33" s="335"/>
      <c r="I33" s="335"/>
      <c r="J33" s="335"/>
      <c r="K33" s="155">
        <f>ROUNDUP(K32,0)</f>
        <v>2</v>
      </c>
    </row>
    <row r="34" spans="1:11" ht="16.5" customHeight="1">
      <c r="A34" s="3"/>
      <c r="B34" s="3"/>
      <c r="C34" s="3"/>
      <c r="D34" s="3"/>
      <c r="E34" s="3"/>
      <c r="F34" s="3"/>
      <c r="G34" s="3"/>
      <c r="H34" s="3"/>
      <c r="I34" s="3"/>
      <c r="J34" s="3"/>
      <c r="K34" s="3"/>
    </row>
    <row r="35" spans="1:11" ht="16.5" customHeight="1">
      <c r="A35" s="248" t="s">
        <v>138</v>
      </c>
      <c r="B35" s="248"/>
      <c r="C35" s="248"/>
      <c r="D35" s="248"/>
      <c r="E35" s="248"/>
      <c r="F35" s="248"/>
      <c r="G35" s="248"/>
      <c r="H35" s="248"/>
      <c r="I35" s="248"/>
      <c r="J35" s="248"/>
      <c r="K35" s="248"/>
    </row>
    <row r="36" spans="1:11" ht="16.5" customHeight="1">
      <c r="A36" s="248" t="s">
        <v>139</v>
      </c>
      <c r="B36" s="248"/>
      <c r="C36" s="248"/>
      <c r="D36" s="248"/>
      <c r="E36" s="248"/>
      <c r="F36" s="248"/>
      <c r="G36" s="248"/>
      <c r="H36" s="248"/>
      <c r="I36" s="248"/>
      <c r="J36" s="248"/>
      <c r="K36" s="248"/>
    </row>
    <row r="37" spans="1:11" ht="16.5" customHeight="1">
      <c r="A37" s="248" t="s">
        <v>140</v>
      </c>
      <c r="B37" s="248"/>
      <c r="C37" s="248"/>
      <c r="D37" s="248"/>
      <c r="E37" s="248"/>
      <c r="F37" s="248"/>
      <c r="G37" s="248"/>
      <c r="H37" s="248"/>
      <c r="I37" s="248"/>
      <c r="J37" s="248"/>
      <c r="K37" s="248"/>
    </row>
    <row r="38" spans="1:11" ht="16.5" customHeight="1">
      <c r="A38" s="282" t="s">
        <v>141</v>
      </c>
      <c r="B38" s="282"/>
      <c r="C38" s="282"/>
      <c r="D38" s="282"/>
      <c r="E38" s="282"/>
      <c r="F38" s="282"/>
      <c r="G38" s="282"/>
      <c r="H38" s="282"/>
      <c r="I38" s="282"/>
      <c r="J38" s="282"/>
      <c r="K38" s="282"/>
    </row>
    <row r="39" spans="1:11" ht="16.5" customHeight="1">
      <c r="A39" s="282" t="s">
        <v>142</v>
      </c>
      <c r="B39" s="282"/>
      <c r="C39" s="282"/>
      <c r="D39" s="282"/>
      <c r="E39" s="282"/>
      <c r="F39" s="282"/>
      <c r="G39" s="282"/>
      <c r="H39" s="282"/>
      <c r="I39" s="282"/>
      <c r="J39" s="282"/>
      <c r="K39" s="282"/>
    </row>
    <row r="40" spans="1:11" ht="16.5" customHeight="1">
      <c r="A40" s="282" t="s">
        <v>143</v>
      </c>
      <c r="B40" s="282"/>
      <c r="C40" s="282"/>
      <c r="D40" s="282"/>
      <c r="E40" s="282"/>
      <c r="F40" s="282"/>
      <c r="G40" s="282"/>
      <c r="H40" s="282"/>
      <c r="I40" s="282"/>
      <c r="J40" s="282"/>
      <c r="K40" s="282"/>
    </row>
    <row r="41" spans="1:11" ht="16.5" customHeight="1">
      <c r="A41" s="282" t="s">
        <v>144</v>
      </c>
      <c r="B41" s="282"/>
      <c r="C41" s="282"/>
      <c r="D41" s="282"/>
      <c r="E41" s="282"/>
      <c r="F41" s="282"/>
      <c r="G41" s="282"/>
      <c r="H41" s="282"/>
      <c r="I41" s="282"/>
      <c r="J41" s="282"/>
      <c r="K41" s="282"/>
    </row>
    <row r="42" spans="1:11" ht="16.5" customHeight="1">
      <c r="A42" s="282" t="s">
        <v>145</v>
      </c>
      <c r="B42" s="282"/>
      <c r="C42" s="282"/>
      <c r="D42" s="282"/>
      <c r="E42" s="282"/>
      <c r="F42" s="282"/>
      <c r="G42" s="282"/>
      <c r="H42" s="282"/>
      <c r="I42" s="282"/>
      <c r="J42" s="282"/>
      <c r="K42" s="282"/>
    </row>
    <row r="43" spans="1:11" ht="16.5" customHeight="1">
      <c r="A43" s="282" t="s">
        <v>146</v>
      </c>
      <c r="B43" s="282"/>
      <c r="C43" s="282"/>
      <c r="D43" s="282"/>
      <c r="E43" s="282"/>
      <c r="F43" s="282"/>
      <c r="G43" s="282"/>
      <c r="H43" s="282"/>
      <c r="I43" s="282"/>
      <c r="J43" s="282"/>
      <c r="K43" s="282"/>
    </row>
    <row r="44" spans="1:11" ht="16.5" customHeight="1">
      <c r="A44" s="282" t="s">
        <v>147</v>
      </c>
      <c r="B44" s="282"/>
      <c r="C44" s="282"/>
      <c r="D44" s="282"/>
      <c r="E44" s="282"/>
      <c r="F44" s="282"/>
      <c r="G44" s="282"/>
      <c r="H44" s="282"/>
      <c r="I44" s="282"/>
      <c r="J44" s="282"/>
      <c r="K44" s="282"/>
    </row>
    <row r="45" spans="1:11">
      <c r="A45" s="3"/>
      <c r="B45" s="3"/>
      <c r="C45" s="3"/>
      <c r="D45" s="3"/>
      <c r="E45" s="3"/>
      <c r="F45" s="3"/>
      <c r="G45" s="3"/>
      <c r="H45" s="3"/>
      <c r="I45" s="3"/>
      <c r="J45" s="3"/>
      <c r="K45" s="3"/>
    </row>
    <row r="46" spans="1:11">
      <c r="A46" s="3"/>
      <c r="B46" s="3"/>
      <c r="C46" s="3"/>
      <c r="D46" s="3"/>
      <c r="E46" s="3"/>
      <c r="F46" s="3"/>
      <c r="G46" s="3"/>
      <c r="H46" s="3"/>
      <c r="I46" s="3"/>
      <c r="J46" s="3"/>
      <c r="K46" s="3"/>
    </row>
    <row r="47" spans="1:11">
      <c r="A47" s="3"/>
      <c r="B47" s="3"/>
      <c r="C47" s="3"/>
      <c r="D47" s="3"/>
      <c r="E47" s="3"/>
      <c r="F47" s="3"/>
      <c r="G47" s="3"/>
      <c r="H47" s="3"/>
      <c r="I47" s="3"/>
      <c r="J47" s="3"/>
      <c r="K47" s="3"/>
    </row>
    <row r="48" spans="1:11" ht="16.5" customHeight="1">
      <c r="A48" s="3" t="s">
        <v>87</v>
      </c>
      <c r="B48" s="3"/>
      <c r="C48" s="3"/>
      <c r="D48" s="3"/>
      <c r="E48" s="3"/>
      <c r="F48" s="3"/>
      <c r="G48" s="3"/>
      <c r="H48" s="3"/>
      <c r="I48" s="3"/>
      <c r="J48" s="3"/>
      <c r="K48" s="3"/>
    </row>
    <row r="49" spans="1:15" ht="16.5" customHeight="1">
      <c r="A49" s="218" t="s">
        <v>88</v>
      </c>
      <c r="B49" s="219"/>
      <c r="C49" s="219"/>
      <c r="D49" s="219"/>
      <c r="E49" s="219"/>
      <c r="F49" s="219"/>
      <c r="G49" s="219"/>
      <c r="H49" s="219"/>
      <c r="I49" s="219"/>
      <c r="J49" s="219"/>
      <c r="K49" s="219"/>
    </row>
    <row r="50" spans="1:15" ht="16.5" customHeight="1">
      <c r="A50" s="3"/>
      <c r="B50" s="3"/>
      <c r="C50" s="3"/>
      <c r="D50" s="51" t="s">
        <v>89</v>
      </c>
      <c r="E50" s="322" t="s">
        <v>329</v>
      </c>
      <c r="F50" s="322"/>
      <c r="G50" s="322"/>
      <c r="H50" s="322"/>
      <c r="I50" s="322"/>
      <c r="J50" s="322"/>
      <c r="K50" s="322"/>
    </row>
    <row r="51" spans="1:15" ht="16.5" customHeight="1">
      <c r="A51" s="3" t="s">
        <v>90</v>
      </c>
      <c r="B51" s="3"/>
      <c r="C51" s="3"/>
      <c r="D51" s="3"/>
      <c r="E51" s="3"/>
      <c r="F51" s="3"/>
      <c r="G51" s="3"/>
      <c r="H51" s="3"/>
      <c r="I51" s="3"/>
      <c r="J51" s="3"/>
      <c r="K51" s="3"/>
    </row>
    <row r="52" spans="1:15" ht="16.5" customHeight="1">
      <c r="A52" s="3" t="s">
        <v>91</v>
      </c>
      <c r="B52" s="3"/>
      <c r="C52" s="3"/>
      <c r="D52" s="3"/>
      <c r="E52" s="3"/>
      <c r="F52" s="3"/>
      <c r="G52" s="3"/>
      <c r="H52" s="3"/>
      <c r="I52" s="3"/>
      <c r="J52" s="3"/>
      <c r="K52" s="3"/>
    </row>
    <row r="53" spans="1:15" ht="16.5" customHeight="1">
      <c r="A53" s="3"/>
      <c r="B53" s="3"/>
      <c r="C53" s="3"/>
      <c r="D53" s="3"/>
      <c r="E53" s="3"/>
      <c r="F53" s="3"/>
      <c r="G53" s="3"/>
      <c r="H53" s="3"/>
      <c r="I53" s="3"/>
      <c r="J53" s="3"/>
      <c r="K53" s="3"/>
    </row>
    <row r="54" spans="1:15" ht="16.5" customHeight="1">
      <c r="A54" s="3" t="s">
        <v>92</v>
      </c>
      <c r="B54" s="3"/>
      <c r="C54" s="3"/>
      <c r="D54" s="3"/>
      <c r="E54" s="3"/>
      <c r="F54" s="3"/>
      <c r="G54" s="3"/>
      <c r="H54" s="3"/>
      <c r="I54" s="3"/>
      <c r="J54" s="3"/>
      <c r="K54" s="3"/>
    </row>
    <row r="55" spans="1:15" ht="16.5" customHeight="1">
      <c r="A55" s="287" t="s">
        <v>22</v>
      </c>
      <c r="B55" s="17" t="s">
        <v>93</v>
      </c>
      <c r="C55" s="17" t="s">
        <v>94</v>
      </c>
      <c r="D55" s="17" t="s">
        <v>95</v>
      </c>
      <c r="E55" s="323" t="s">
        <v>96</v>
      </c>
      <c r="F55" s="313"/>
      <c r="G55" s="313"/>
      <c r="H55" s="313"/>
      <c r="I55" s="313"/>
      <c r="J55" s="324"/>
      <c r="K55" s="255" t="s">
        <v>97</v>
      </c>
    </row>
    <row r="56" spans="1:15" ht="16.5" customHeight="1">
      <c r="A56" s="296"/>
      <c r="B56" s="19" t="s">
        <v>98</v>
      </c>
      <c r="C56" s="19" t="s">
        <v>99</v>
      </c>
      <c r="D56" s="19" t="s">
        <v>100</v>
      </c>
      <c r="E56" s="325"/>
      <c r="F56" s="314"/>
      <c r="G56" s="314"/>
      <c r="H56" s="314"/>
      <c r="I56" s="314"/>
      <c r="J56" s="326"/>
      <c r="K56" s="257"/>
    </row>
    <row r="57" spans="1:15" ht="16.5" customHeight="1">
      <c r="A57" s="17" t="s">
        <v>101</v>
      </c>
      <c r="B57" s="17"/>
      <c r="C57" s="17"/>
      <c r="D57" s="17"/>
      <c r="E57" s="291" t="s">
        <v>148</v>
      </c>
      <c r="F57" s="55">
        <v>1</v>
      </c>
      <c r="G57" s="52"/>
      <c r="H57" s="52"/>
      <c r="I57" s="52"/>
      <c r="J57" s="27"/>
      <c r="K57" s="17"/>
    </row>
    <row r="58" spans="1:15" ht="16.5" customHeight="1">
      <c r="A58" s="19" t="s">
        <v>104</v>
      </c>
      <c r="B58" s="19"/>
      <c r="C58" s="19"/>
      <c r="D58" s="19"/>
      <c r="E58" s="292"/>
      <c r="F58" s="56">
        <v>20000</v>
      </c>
      <c r="G58" s="51"/>
      <c r="H58" s="51"/>
      <c r="I58" s="51"/>
      <c r="J58" s="30"/>
      <c r="K58" s="19"/>
    </row>
    <row r="59" spans="1:15" ht="16.5" customHeight="1">
      <c r="A59" s="17" t="s">
        <v>105</v>
      </c>
      <c r="B59" s="289">
        <f>保安業務計画書!D39</f>
        <v>2000</v>
      </c>
      <c r="C59" s="320">
        <f>保安業務計画書!D42</f>
        <v>0</v>
      </c>
      <c r="D59" s="17"/>
      <c r="E59" s="291" t="s">
        <v>106</v>
      </c>
      <c r="F59" s="55">
        <v>1</v>
      </c>
      <c r="G59" s="318" t="s">
        <v>107</v>
      </c>
      <c r="H59" s="313" t="s">
        <v>149</v>
      </c>
      <c r="I59" s="313" t="s">
        <v>109</v>
      </c>
      <c r="J59" s="316" t="s">
        <v>110</v>
      </c>
      <c r="K59" s="293">
        <f>ROUND(B59/(100*保安業務計画書!D46)-C59,3)</f>
        <v>0.90900000000000003</v>
      </c>
      <c r="L59" s="333" t="s">
        <v>227</v>
      </c>
      <c r="M59" s="334"/>
      <c r="N59" s="334"/>
      <c r="O59" s="334"/>
    </row>
    <row r="60" spans="1:15" ht="16.5" customHeight="1">
      <c r="A60" s="19" t="s">
        <v>111</v>
      </c>
      <c r="B60" s="298"/>
      <c r="C60" s="321"/>
      <c r="D60" s="19"/>
      <c r="E60" s="292"/>
      <c r="F60" s="57" t="s">
        <v>112</v>
      </c>
      <c r="G60" s="319"/>
      <c r="H60" s="315"/>
      <c r="I60" s="315"/>
      <c r="J60" s="317"/>
      <c r="K60" s="286"/>
      <c r="L60" s="333"/>
      <c r="M60" s="334"/>
      <c r="N60" s="334"/>
      <c r="O60" s="334"/>
    </row>
    <row r="61" spans="1:15" ht="16.5" customHeight="1">
      <c r="A61" s="17" t="s">
        <v>113</v>
      </c>
      <c r="B61" s="85"/>
      <c r="C61" s="17"/>
      <c r="D61" s="17"/>
      <c r="E61" s="291" t="s">
        <v>103</v>
      </c>
      <c r="F61" s="55">
        <v>1</v>
      </c>
      <c r="G61" s="313" t="s">
        <v>114</v>
      </c>
      <c r="H61" s="55">
        <v>1</v>
      </c>
      <c r="I61" s="313" t="s">
        <v>115</v>
      </c>
      <c r="J61" s="316" t="s">
        <v>110</v>
      </c>
      <c r="K61" s="31"/>
    </row>
    <row r="62" spans="1:15" ht="16.5" customHeight="1">
      <c r="A62" s="19" t="s">
        <v>116</v>
      </c>
      <c r="B62" s="86"/>
      <c r="C62" s="19"/>
      <c r="D62" s="19"/>
      <c r="E62" s="292"/>
      <c r="F62" s="57" t="s">
        <v>117</v>
      </c>
      <c r="G62" s="314"/>
      <c r="H62" s="57">
        <v>4</v>
      </c>
      <c r="I62" s="315"/>
      <c r="J62" s="317"/>
      <c r="K62" s="60"/>
    </row>
    <row r="63" spans="1:15" ht="16.5" customHeight="1">
      <c r="A63" s="17" t="s">
        <v>118</v>
      </c>
      <c r="B63" s="85"/>
      <c r="C63" s="17"/>
      <c r="D63" s="17"/>
      <c r="E63" s="291" t="s">
        <v>103</v>
      </c>
      <c r="F63" s="55">
        <v>1</v>
      </c>
      <c r="G63" s="313" t="s">
        <v>114</v>
      </c>
      <c r="H63" s="55">
        <v>1</v>
      </c>
      <c r="I63" s="61"/>
      <c r="J63" s="27"/>
      <c r="K63" s="31"/>
    </row>
    <row r="64" spans="1:15" ht="16.5" customHeight="1">
      <c r="A64" s="19" t="s">
        <v>119</v>
      </c>
      <c r="B64" s="86"/>
      <c r="C64" s="19"/>
      <c r="D64" s="19"/>
      <c r="E64" s="292"/>
      <c r="F64" s="57" t="s">
        <v>120</v>
      </c>
      <c r="G64" s="314"/>
      <c r="H64" s="57">
        <v>4</v>
      </c>
      <c r="I64" s="57"/>
      <c r="J64" s="30"/>
      <c r="K64" s="60"/>
    </row>
    <row r="65" spans="1:13" ht="16.5" customHeight="1">
      <c r="A65" s="287" t="s">
        <v>121</v>
      </c>
      <c r="B65" s="85"/>
      <c r="C65" s="17"/>
      <c r="D65" s="17"/>
      <c r="E65" s="291" t="s">
        <v>122</v>
      </c>
      <c r="F65" s="55">
        <v>1</v>
      </c>
      <c r="G65" s="52"/>
      <c r="H65" s="52"/>
      <c r="I65" s="52"/>
      <c r="J65" s="27"/>
      <c r="K65" s="31"/>
    </row>
    <row r="66" spans="1:13" ht="16.5" customHeight="1">
      <c r="A66" s="296"/>
      <c r="B66" s="86"/>
      <c r="C66" s="19"/>
      <c r="D66" s="19"/>
      <c r="E66" s="292"/>
      <c r="F66" s="56">
        <v>20000</v>
      </c>
      <c r="G66" s="51"/>
      <c r="H66" s="51"/>
      <c r="I66" s="51"/>
      <c r="J66" s="30"/>
      <c r="K66" s="60"/>
    </row>
    <row r="67" spans="1:13" ht="16.5" customHeight="1">
      <c r="A67" s="287" t="s">
        <v>123</v>
      </c>
      <c r="B67" s="289">
        <f>保安業務計画書!H39</f>
        <v>2000</v>
      </c>
      <c r="C67" s="17"/>
      <c r="D67" s="17"/>
      <c r="E67" s="291" t="s">
        <v>124</v>
      </c>
      <c r="F67" s="55">
        <v>1</v>
      </c>
      <c r="G67" s="52"/>
      <c r="H67" s="52"/>
      <c r="I67" s="52"/>
      <c r="J67" s="27"/>
      <c r="K67" s="293">
        <f>ROUND(B67/20000,3)</f>
        <v>0.1</v>
      </c>
    </row>
    <row r="68" spans="1:13" ht="16.5" customHeight="1">
      <c r="A68" s="296"/>
      <c r="B68" s="298"/>
      <c r="C68" s="19"/>
      <c r="D68" s="19"/>
      <c r="E68" s="292"/>
      <c r="F68" s="56">
        <v>20000</v>
      </c>
      <c r="G68" s="51"/>
      <c r="H68" s="51"/>
      <c r="I68" s="51"/>
      <c r="J68" s="30"/>
      <c r="K68" s="286"/>
    </row>
    <row r="69" spans="1:13" ht="16.5" customHeight="1">
      <c r="A69" s="287" t="s">
        <v>125</v>
      </c>
      <c r="B69" s="85"/>
      <c r="C69" s="17"/>
      <c r="D69" s="17"/>
      <c r="E69" s="62" t="s">
        <v>126</v>
      </c>
      <c r="F69" s="63">
        <v>20000</v>
      </c>
      <c r="G69" s="52"/>
      <c r="H69" s="52"/>
      <c r="I69" s="52"/>
      <c r="J69" s="27"/>
      <c r="K69" s="31"/>
      <c r="L69" s="303" t="s">
        <v>150</v>
      </c>
      <c r="M69" s="70" t="s">
        <v>150</v>
      </c>
    </row>
    <row r="70" spans="1:13" ht="16.5" customHeight="1">
      <c r="A70" s="302"/>
      <c r="B70" s="87"/>
      <c r="C70" s="18"/>
      <c r="D70" s="18"/>
      <c r="E70" s="305" t="s">
        <v>127</v>
      </c>
      <c r="F70" s="57">
        <v>1</v>
      </c>
      <c r="G70" s="50"/>
      <c r="H70" s="50"/>
      <c r="I70" s="50"/>
      <c r="J70" s="28"/>
      <c r="K70" s="65"/>
      <c r="L70" s="304"/>
      <c r="M70" s="70" t="s">
        <v>150</v>
      </c>
    </row>
    <row r="71" spans="1:13" ht="16.5" customHeight="1">
      <c r="A71" s="302"/>
      <c r="B71" s="87"/>
      <c r="C71" s="18"/>
      <c r="D71" s="18"/>
      <c r="E71" s="306"/>
      <c r="F71" s="66">
        <v>20000</v>
      </c>
      <c r="G71" s="67"/>
      <c r="H71" s="67"/>
      <c r="I71" s="67"/>
      <c r="J71" s="68"/>
      <c r="K71" s="65"/>
    </row>
    <row r="72" spans="1:13" ht="16.5" customHeight="1">
      <c r="A72" s="302"/>
      <c r="B72" s="87"/>
      <c r="C72" s="18"/>
      <c r="D72" s="18"/>
      <c r="E72" s="21" t="s">
        <v>151</v>
      </c>
      <c r="F72" s="69">
        <v>20000</v>
      </c>
      <c r="G72" s="50"/>
      <c r="H72" s="50"/>
      <c r="I72" s="50"/>
      <c r="J72" s="28"/>
      <c r="K72" s="65"/>
    </row>
    <row r="73" spans="1:13" ht="16.5" customHeight="1">
      <c r="A73" s="302"/>
      <c r="B73" s="87"/>
      <c r="C73" s="18"/>
      <c r="D73" s="18"/>
      <c r="E73" s="253" t="s">
        <v>152</v>
      </c>
      <c r="F73" s="307"/>
      <c r="G73" s="310">
        <v>1</v>
      </c>
      <c r="H73" s="310"/>
      <c r="I73" s="70"/>
      <c r="J73" s="28"/>
      <c r="K73" s="65"/>
    </row>
    <row r="74" spans="1:13" ht="16.5" customHeight="1" thickBot="1">
      <c r="A74" s="288"/>
      <c r="B74" s="88"/>
      <c r="C74" s="72"/>
      <c r="D74" s="72"/>
      <c r="E74" s="308"/>
      <c r="F74" s="309"/>
      <c r="G74" s="311">
        <v>80000</v>
      </c>
      <c r="H74" s="312"/>
      <c r="I74" s="73"/>
      <c r="J74" s="74"/>
      <c r="K74" s="75"/>
    </row>
    <row r="75" spans="1:13" ht="16.5" customHeight="1" thickTop="1">
      <c r="A75" s="295" t="s">
        <v>130</v>
      </c>
      <c r="B75" s="297">
        <f>保安業務計画書!F39</f>
        <v>2000</v>
      </c>
      <c r="C75" s="76"/>
      <c r="D75" s="76"/>
      <c r="E75" s="299" t="s">
        <v>131</v>
      </c>
      <c r="F75" s="77">
        <v>1</v>
      </c>
      <c r="G75" s="300" t="s">
        <v>132</v>
      </c>
      <c r="H75" s="78">
        <v>1</v>
      </c>
      <c r="I75" s="78"/>
      <c r="J75" s="79"/>
      <c r="K75" s="285">
        <f>ROUND(B75/(20*保安業務計画書!F46)*0.25,3)</f>
        <v>0.1</v>
      </c>
    </row>
    <row r="76" spans="1:13" ht="16.5" customHeight="1">
      <c r="A76" s="296"/>
      <c r="B76" s="298"/>
      <c r="C76" s="19"/>
      <c r="D76" s="19"/>
      <c r="E76" s="292"/>
      <c r="F76" s="57" t="s">
        <v>153</v>
      </c>
      <c r="G76" s="301"/>
      <c r="H76" s="55">
        <v>4</v>
      </c>
      <c r="I76" s="57"/>
      <c r="J76" s="30"/>
      <c r="K76" s="286"/>
    </row>
    <row r="77" spans="1:13" ht="16.5" customHeight="1">
      <c r="A77" s="287" t="s">
        <v>134</v>
      </c>
      <c r="B77" s="289">
        <f>保安業務計画書!G39</f>
        <v>2000</v>
      </c>
      <c r="C77" s="17"/>
      <c r="D77" s="17"/>
      <c r="E77" s="291" t="s">
        <v>131</v>
      </c>
      <c r="F77" s="55">
        <v>1</v>
      </c>
      <c r="G77" s="52"/>
      <c r="H77" s="52"/>
      <c r="I77" s="52"/>
      <c r="J77" s="27"/>
      <c r="K77" s="293">
        <f>ROUND(B77/40000,3)</f>
        <v>0.05</v>
      </c>
    </row>
    <row r="78" spans="1:13" ht="16.5" customHeight="1" thickBot="1">
      <c r="A78" s="288"/>
      <c r="B78" s="290"/>
      <c r="C78" s="72"/>
      <c r="D78" s="72"/>
      <c r="E78" s="292"/>
      <c r="F78" s="80">
        <v>40000</v>
      </c>
      <c r="G78" s="81"/>
      <c r="H78" s="81"/>
      <c r="I78" s="81"/>
      <c r="J78" s="74"/>
      <c r="K78" s="294"/>
    </row>
    <row r="79" spans="1:13" ht="16.5" customHeight="1" thickTop="1">
      <c r="A79" s="82" t="s">
        <v>135</v>
      </c>
      <c r="B79" s="283" t="s">
        <v>136</v>
      </c>
      <c r="C79" s="284"/>
      <c r="D79" s="284"/>
      <c r="E79" s="284"/>
      <c r="F79" s="284"/>
      <c r="G79" s="284"/>
      <c r="H79" s="284"/>
      <c r="I79" s="284"/>
      <c r="J79" s="284"/>
      <c r="K79" s="154">
        <f>SUM(K57:K78)</f>
        <v>1.1590000000000003</v>
      </c>
    </row>
    <row r="80" spans="1:13" ht="16.5" customHeight="1">
      <c r="A80" s="83" t="s">
        <v>137</v>
      </c>
      <c r="B80" s="22"/>
      <c r="C80" s="84"/>
      <c r="D80" s="84"/>
      <c r="E80" s="84"/>
      <c r="F80" s="84"/>
      <c r="G80" s="84"/>
      <c r="H80" s="84"/>
      <c r="I80" s="84"/>
      <c r="J80" s="84"/>
      <c r="K80" s="156">
        <f>ROUNDUP(K79,0)</f>
        <v>2</v>
      </c>
    </row>
    <row r="81" spans="1:11" ht="16.5" customHeight="1">
      <c r="A81" s="3"/>
      <c r="B81" s="3"/>
      <c r="C81" s="3"/>
      <c r="D81" s="3"/>
      <c r="E81" s="3"/>
      <c r="F81" s="3"/>
      <c r="G81" s="3"/>
      <c r="H81" s="3"/>
      <c r="I81" s="3"/>
      <c r="J81" s="3"/>
      <c r="K81" s="3"/>
    </row>
    <row r="82" spans="1:11" ht="16.5" customHeight="1">
      <c r="A82" s="248" t="s">
        <v>138</v>
      </c>
      <c r="B82" s="248"/>
      <c r="C82" s="248"/>
      <c r="D82" s="248"/>
      <c r="E82" s="248"/>
      <c r="F82" s="248"/>
      <c r="G82" s="248"/>
      <c r="H82" s="248"/>
      <c r="I82" s="248"/>
      <c r="J82" s="248"/>
      <c r="K82" s="248"/>
    </row>
    <row r="83" spans="1:11" ht="16.5" customHeight="1">
      <c r="A83" s="248" t="s">
        <v>139</v>
      </c>
      <c r="B83" s="248"/>
      <c r="C83" s="248"/>
      <c r="D83" s="248"/>
      <c r="E83" s="248"/>
      <c r="F83" s="248"/>
      <c r="G83" s="248"/>
      <c r="H83" s="248"/>
      <c r="I83" s="248"/>
      <c r="J83" s="248"/>
      <c r="K83" s="248"/>
    </row>
    <row r="84" spans="1:11" ht="16.5" customHeight="1">
      <c r="A84" s="248" t="s">
        <v>140</v>
      </c>
      <c r="B84" s="248"/>
      <c r="C84" s="248"/>
      <c r="D84" s="248"/>
      <c r="E84" s="248"/>
      <c r="F84" s="248"/>
      <c r="G84" s="248"/>
      <c r="H84" s="248"/>
      <c r="I84" s="248"/>
      <c r="J84" s="248"/>
      <c r="K84" s="248"/>
    </row>
    <row r="85" spans="1:11" ht="16.5" customHeight="1">
      <c r="A85" s="282" t="s">
        <v>141</v>
      </c>
      <c r="B85" s="282"/>
      <c r="C85" s="282"/>
      <c r="D85" s="282"/>
      <c r="E85" s="282"/>
      <c r="F85" s="282"/>
      <c r="G85" s="282"/>
      <c r="H85" s="282"/>
      <c r="I85" s="282"/>
      <c r="J85" s="282"/>
      <c r="K85" s="282"/>
    </row>
    <row r="86" spans="1:11" ht="16.5" customHeight="1">
      <c r="A86" s="282" t="s">
        <v>142</v>
      </c>
      <c r="B86" s="282"/>
      <c r="C86" s="282"/>
      <c r="D86" s="282"/>
      <c r="E86" s="282"/>
      <c r="F86" s="282"/>
      <c r="G86" s="282"/>
      <c r="H86" s="282"/>
      <c r="I86" s="282"/>
      <c r="J86" s="282"/>
      <c r="K86" s="282"/>
    </row>
    <row r="87" spans="1:11" ht="16.5" customHeight="1">
      <c r="A87" s="282" t="s">
        <v>143</v>
      </c>
      <c r="B87" s="282"/>
      <c r="C87" s="282"/>
      <c r="D87" s="282"/>
      <c r="E87" s="282"/>
      <c r="F87" s="282"/>
      <c r="G87" s="282"/>
      <c r="H87" s="282"/>
      <c r="I87" s="282"/>
      <c r="J87" s="282"/>
      <c r="K87" s="282"/>
    </row>
    <row r="88" spans="1:11" ht="16.5" customHeight="1">
      <c r="A88" s="282" t="s">
        <v>144</v>
      </c>
      <c r="B88" s="282"/>
      <c r="C88" s="282"/>
      <c r="D88" s="282"/>
      <c r="E88" s="282"/>
      <c r="F88" s="282"/>
      <c r="G88" s="282"/>
      <c r="H88" s="282"/>
      <c r="I88" s="282"/>
      <c r="J88" s="282"/>
      <c r="K88" s="282"/>
    </row>
    <row r="89" spans="1:11" ht="16.5" customHeight="1">
      <c r="A89" s="282" t="s">
        <v>154</v>
      </c>
      <c r="B89" s="282"/>
      <c r="C89" s="282"/>
      <c r="D89" s="282"/>
      <c r="E89" s="282"/>
      <c r="F89" s="282"/>
      <c r="G89" s="282"/>
      <c r="H89" s="282"/>
      <c r="I89" s="282"/>
      <c r="J89" s="282"/>
      <c r="K89" s="282"/>
    </row>
    <row r="90" spans="1:11" ht="16.5" customHeight="1">
      <c r="A90" s="282" t="s">
        <v>146</v>
      </c>
      <c r="B90" s="282"/>
      <c r="C90" s="282"/>
      <c r="D90" s="282"/>
      <c r="E90" s="282"/>
      <c r="F90" s="282"/>
      <c r="G90" s="282"/>
      <c r="H90" s="282"/>
      <c r="I90" s="282"/>
      <c r="J90" s="282"/>
      <c r="K90" s="282"/>
    </row>
    <row r="91" spans="1:11" ht="16.5" customHeight="1">
      <c r="A91" s="282" t="s">
        <v>147</v>
      </c>
      <c r="B91" s="282"/>
      <c r="C91" s="282"/>
      <c r="D91" s="282"/>
      <c r="E91" s="282"/>
      <c r="F91" s="282"/>
      <c r="G91" s="282"/>
      <c r="H91" s="282"/>
      <c r="I91" s="282"/>
      <c r="J91" s="282"/>
      <c r="K91" s="282"/>
    </row>
    <row r="92" spans="1:11">
      <c r="A92" s="3"/>
      <c r="B92" s="3"/>
      <c r="C92" s="3"/>
      <c r="D92" s="3"/>
      <c r="E92" s="3"/>
      <c r="F92" s="3"/>
      <c r="G92" s="3"/>
      <c r="H92" s="3"/>
      <c r="I92" s="3"/>
      <c r="J92" s="3"/>
      <c r="K92" s="3"/>
    </row>
    <row r="93" spans="1:11">
      <c r="A93" s="3"/>
      <c r="B93" s="3"/>
      <c r="C93" s="3"/>
      <c r="D93" s="3"/>
      <c r="E93" s="3"/>
      <c r="F93" s="3"/>
      <c r="G93" s="3"/>
      <c r="H93" s="3"/>
      <c r="I93" s="3"/>
      <c r="J93" s="3"/>
      <c r="K93" s="3"/>
    </row>
  </sheetData>
  <mergeCells count="106">
    <mergeCell ref="E10:E11"/>
    <mergeCell ref="B12:B13"/>
    <mergeCell ref="E12:E13"/>
    <mergeCell ref="C12:C13"/>
    <mergeCell ref="A2:K2"/>
    <mergeCell ref="E3:K3"/>
    <mergeCell ref="A8:A9"/>
    <mergeCell ref="E8:J9"/>
    <mergeCell ref="K8:K9"/>
    <mergeCell ref="H12:H13"/>
    <mergeCell ref="I12:I13"/>
    <mergeCell ref="G12:G13"/>
    <mergeCell ref="E16:E17"/>
    <mergeCell ref="G16:G17"/>
    <mergeCell ref="L12:O13"/>
    <mergeCell ref="J12:J13"/>
    <mergeCell ref="K12:K13"/>
    <mergeCell ref="L59:O60"/>
    <mergeCell ref="K28:K29"/>
    <mergeCell ref="B32:J32"/>
    <mergeCell ref="B33:J33"/>
    <mergeCell ref="A35:K35"/>
    <mergeCell ref="A36:K36"/>
    <mergeCell ref="A37:K37"/>
    <mergeCell ref="A18:A19"/>
    <mergeCell ref="E18:E19"/>
    <mergeCell ref="E14:E15"/>
    <mergeCell ref="G14:G15"/>
    <mergeCell ref="A20:A21"/>
    <mergeCell ref="B20:B21"/>
    <mergeCell ref="E20:E21"/>
    <mergeCell ref="I14:I15"/>
    <mergeCell ref="J14:J15"/>
    <mergeCell ref="A30:A31"/>
    <mergeCell ref="B30:B31"/>
    <mergeCell ref="E30:E31"/>
    <mergeCell ref="K30:K31"/>
    <mergeCell ref="A28:A29"/>
    <mergeCell ref="B28:B29"/>
    <mergeCell ref="E28:E29"/>
    <mergeCell ref="G28:G29"/>
    <mergeCell ref="K20:K21"/>
    <mergeCell ref="A22:A27"/>
    <mergeCell ref="E23:E24"/>
    <mergeCell ref="E26:F27"/>
    <mergeCell ref="G26:H26"/>
    <mergeCell ref="G27:H27"/>
    <mergeCell ref="A44:K44"/>
    <mergeCell ref="A49:K49"/>
    <mergeCell ref="E50:K50"/>
    <mergeCell ref="A55:A56"/>
    <mergeCell ref="E55:J56"/>
    <mergeCell ref="K55:K56"/>
    <mergeCell ref="A38:K38"/>
    <mergeCell ref="A39:K39"/>
    <mergeCell ref="A40:K40"/>
    <mergeCell ref="A41:K41"/>
    <mergeCell ref="A42:K42"/>
    <mergeCell ref="A43:K43"/>
    <mergeCell ref="I59:I60"/>
    <mergeCell ref="J59:J60"/>
    <mergeCell ref="K59:K60"/>
    <mergeCell ref="E61:E62"/>
    <mergeCell ref="G61:G62"/>
    <mergeCell ref="I61:I62"/>
    <mergeCell ref="J61:J62"/>
    <mergeCell ref="E57:E58"/>
    <mergeCell ref="B59:B60"/>
    <mergeCell ref="E59:E60"/>
    <mergeCell ref="G59:G60"/>
    <mergeCell ref="C59:C60"/>
    <mergeCell ref="H59:H60"/>
    <mergeCell ref="K67:K68"/>
    <mergeCell ref="A69:A74"/>
    <mergeCell ref="L69:L70"/>
    <mergeCell ref="E70:E71"/>
    <mergeCell ref="E73:F74"/>
    <mergeCell ref="G73:H73"/>
    <mergeCell ref="G74:H74"/>
    <mergeCell ref="E63:E64"/>
    <mergeCell ref="G63:G64"/>
    <mergeCell ref="A65:A66"/>
    <mergeCell ref="E65:E66"/>
    <mergeCell ref="A67:A68"/>
    <mergeCell ref="B67:B68"/>
    <mergeCell ref="E67:E68"/>
    <mergeCell ref="K75:K76"/>
    <mergeCell ref="A77:A78"/>
    <mergeCell ref="B77:B78"/>
    <mergeCell ref="E77:E78"/>
    <mergeCell ref="K77:K78"/>
    <mergeCell ref="A75:A76"/>
    <mergeCell ref="B75:B76"/>
    <mergeCell ref="E75:E76"/>
    <mergeCell ref="G75:G76"/>
    <mergeCell ref="A91:K91"/>
    <mergeCell ref="A85:K85"/>
    <mergeCell ref="A86:K86"/>
    <mergeCell ref="A87:K87"/>
    <mergeCell ref="A88:K88"/>
    <mergeCell ref="B79:J79"/>
    <mergeCell ref="A82:K82"/>
    <mergeCell ref="A83:K83"/>
    <mergeCell ref="A84:K84"/>
    <mergeCell ref="A89:K89"/>
    <mergeCell ref="A90:K90"/>
  </mergeCells>
  <phoneticPr fontId="2"/>
  <pageMargins left="0.78700000000000003" right="0.78700000000000003" top="0.98399999999999999" bottom="0.98399999999999999" header="0.51200000000000001" footer="0.51200000000000001"/>
  <pageSetup paperSize="9" scale="98" orientation="portrait" r:id="rId1"/>
  <headerFooter alignWithMargins="0"/>
  <rowBreaks count="1" manualBreakCount="1">
    <brk id="4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6</vt:i4>
      </vt:variant>
    </vt:vector>
  </HeadingPairs>
  <TitlesOfParts>
    <vt:vector size="19" baseType="lpstr">
      <vt:lpstr>保安機関認定更新申請書</vt:lpstr>
      <vt:lpstr>保安機関認定等申請内訳表</vt:lpstr>
      <vt:lpstr>事業所別保安業務区分</vt:lpstr>
      <vt:lpstr>保安業務計画書</vt:lpstr>
      <vt:lpstr>役員及び構成員に関する説明書</vt:lpstr>
      <vt:lpstr>役員及び構成員（株主等）</vt:lpstr>
      <vt:lpstr>保安業務以外の業務の種類及び概要説明書</vt:lpstr>
      <vt:lpstr>欠格事由非該当誓約書</vt:lpstr>
      <vt:lpstr>保安業務の技術的能力算定表</vt:lpstr>
      <vt:lpstr>保安業務機器の算定</vt:lpstr>
      <vt:lpstr>従業員資格者一覧表</vt:lpstr>
      <vt:lpstr>申請者及び事業所案内図 </vt:lpstr>
      <vt:lpstr>保安業務機器一覧表</vt:lpstr>
      <vt:lpstr>事業所別保安業務区分!Print_Area</vt:lpstr>
      <vt:lpstr>保安機関認定更新申請書!Print_Area</vt:lpstr>
      <vt:lpstr>保安機関認定等申請内訳表!Print_Area</vt:lpstr>
      <vt:lpstr>保安業務の技術的能力算定表!Print_Area</vt:lpstr>
      <vt:lpstr>保安業務機器の算定!Print_Area</vt:lpstr>
      <vt:lpstr>保安業務機器一覧表!Print_Area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2023-08-18T05:20:50Z</dcterms:created>
  <dcterms:modified xsi:type="dcterms:W3CDTF">2023-08-18T05:30:58Z</dcterms:modified>
</cp:coreProperties>
</file>