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9D02C65C-DD11-4A6E-997D-37448C310089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別記様式第２号　別紙１－ア　所要額調書" sheetId="2" r:id="rId1"/>
    <sheet name="別記様式第2号　別紙１－ア　所要額調書(記載例)" sheetId="1" r:id="rId2"/>
  </sheets>
  <definedNames>
    <definedName name="_xlnm.Print_Area" localSheetId="0">'別記様式第２号　別紙１－ア　所要額調書'!$A$1:$J$26</definedName>
    <definedName name="_xlnm.Print_Area" localSheetId="1">'別記様式第2号　別紙１－ア　所要額調書(記載例)'!$A$1:$J$26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0" i="1" l="1"/>
  <c r="S11" i="1"/>
  <c r="S24" i="1"/>
  <c r="S23" i="1"/>
  <c r="S22" i="1"/>
  <c r="S21" i="1"/>
  <c r="S20" i="1"/>
  <c r="H11" i="1"/>
  <c r="H14" i="1"/>
  <c r="H13" i="1"/>
  <c r="H12" i="1"/>
  <c r="H12" i="2"/>
  <c r="H13" i="2"/>
  <c r="H14" i="2"/>
  <c r="H15" i="2"/>
  <c r="H16" i="2"/>
  <c r="H17" i="2"/>
  <c r="H18" i="2"/>
  <c r="H19" i="2"/>
  <c r="H11" i="2"/>
  <c r="S22" i="2"/>
  <c r="S21" i="2"/>
  <c r="S19" i="1" l="1"/>
  <c r="S18" i="1"/>
  <c r="F20" i="1"/>
  <c r="E20" i="1"/>
  <c r="C20" i="1"/>
  <c r="B20" i="1"/>
  <c r="S17" i="1"/>
  <c r="I19" i="1"/>
  <c r="H19" i="1"/>
  <c r="G19" i="1"/>
  <c r="D19" i="1"/>
  <c r="I18" i="1"/>
  <c r="H18" i="1"/>
  <c r="G18" i="1"/>
  <c r="D18" i="1"/>
  <c r="I17" i="1"/>
  <c r="H17" i="1"/>
  <c r="G17" i="1"/>
  <c r="D17" i="1"/>
  <c r="I16" i="1"/>
  <c r="H16" i="1"/>
  <c r="G16" i="1"/>
  <c r="D16" i="1"/>
  <c r="S13" i="1"/>
  <c r="I15" i="1"/>
  <c r="H15" i="1"/>
  <c r="G15" i="1"/>
  <c r="D15" i="1"/>
  <c r="D14" i="1"/>
  <c r="G14" i="1" s="1"/>
  <c r="I14" i="1" s="1"/>
  <c r="G13" i="1"/>
  <c r="I13" i="1" s="1"/>
  <c r="D13" i="1"/>
  <c r="I12" i="1"/>
  <c r="G12" i="1"/>
  <c r="D12" i="1"/>
  <c r="D11" i="1"/>
  <c r="D20" i="1" s="1"/>
  <c r="S20" i="2"/>
  <c r="F20" i="2"/>
  <c r="E20" i="2"/>
  <c r="C20" i="2"/>
  <c r="B20" i="2"/>
  <c r="S19" i="2"/>
  <c r="G19" i="2"/>
  <c r="I19" i="2" s="1"/>
  <c r="D19" i="2"/>
  <c r="S18" i="2"/>
  <c r="G18" i="2"/>
  <c r="I18" i="2" s="1"/>
  <c r="D18" i="2"/>
  <c r="S17" i="2"/>
  <c r="I17" i="2"/>
  <c r="G17" i="2"/>
  <c r="D17" i="2"/>
  <c r="I16" i="2"/>
  <c r="G16" i="2"/>
  <c r="D16" i="2"/>
  <c r="I15" i="2"/>
  <c r="G15" i="2"/>
  <c r="D15" i="2"/>
  <c r="I14" i="2"/>
  <c r="G14" i="2"/>
  <c r="D14" i="2"/>
  <c r="S13" i="2"/>
  <c r="G13" i="2"/>
  <c r="I13" i="2" s="1"/>
  <c r="D13" i="2"/>
  <c r="I12" i="2"/>
  <c r="G12" i="2"/>
  <c r="D12" i="2"/>
  <c r="S11" i="2"/>
  <c r="D11" i="2"/>
  <c r="S10" i="2"/>
  <c r="S9" i="2"/>
  <c r="D20" i="2" l="1"/>
  <c r="G11" i="2"/>
  <c r="G20" i="2" s="1"/>
  <c r="G11" i="1"/>
  <c r="I11" i="2" l="1"/>
  <c r="I20" i="2" s="1"/>
  <c r="I11" i="1"/>
  <c r="I20" i="1" s="1"/>
  <c r="G20" i="1"/>
</calcChain>
</file>

<file path=xl/sharedStrings.xml><?xml version="1.0" encoding="utf-8"?>
<sst xmlns="http://schemas.openxmlformats.org/spreadsheetml/2006/main" count="147" uniqueCount="68">
  <si>
    <t>区分</t>
    <rPh sb="0" eb="2">
      <t>クブン</t>
    </rPh>
    <phoneticPr fontId="2"/>
  </si>
  <si>
    <t>総事業費</t>
    <rPh sb="0" eb="1">
      <t>ソウ</t>
    </rPh>
    <rPh sb="1" eb="4">
      <t>ジギョウヒ</t>
    </rPh>
    <phoneticPr fontId="2"/>
  </si>
  <si>
    <t>寄付金その他の収入額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2"/>
  </si>
  <si>
    <t>対象経費の支出予定額</t>
    <rPh sb="0" eb="2">
      <t>タイショウ</t>
    </rPh>
    <rPh sb="2" eb="4">
      <t>ケイヒ</t>
    </rPh>
    <rPh sb="5" eb="7">
      <t>シシュツ</t>
    </rPh>
    <rPh sb="7" eb="10">
      <t>ヨテイガク</t>
    </rPh>
    <phoneticPr fontId="2"/>
  </si>
  <si>
    <t>補助金所要額調書</t>
    <rPh sb="0" eb="3">
      <t>ホジョキン</t>
    </rPh>
    <rPh sb="3" eb="6">
      <t>ショヨウガク</t>
    </rPh>
    <rPh sb="6" eb="8">
      <t>チョウショ</t>
    </rPh>
    <phoneticPr fontId="2"/>
  </si>
  <si>
    <t>補助基準額</t>
    <rPh sb="0" eb="2">
      <t>ホジョ</t>
    </rPh>
    <rPh sb="2" eb="5">
      <t>キジュンガク</t>
    </rPh>
    <phoneticPr fontId="2"/>
  </si>
  <si>
    <t>選定額</t>
    <rPh sb="0" eb="2">
      <t>センテイ</t>
    </rPh>
    <rPh sb="2" eb="3">
      <t>ガク</t>
    </rPh>
    <phoneticPr fontId="2"/>
  </si>
  <si>
    <t>補助率</t>
    <rPh sb="0" eb="3">
      <t>ホジョリツ</t>
    </rPh>
    <phoneticPr fontId="2"/>
  </si>
  <si>
    <t>備考</t>
    <rPh sb="0" eb="2">
      <t>ビコウ</t>
    </rPh>
    <phoneticPr fontId="2"/>
  </si>
  <si>
    <t>差引額
(A)-(B)</t>
    <rPh sb="0" eb="3">
      <t>サシヒキガク</t>
    </rPh>
    <phoneticPr fontId="2"/>
  </si>
  <si>
    <t>（C）</t>
    <phoneticPr fontId="2"/>
  </si>
  <si>
    <t>（B)</t>
    <phoneticPr fontId="2"/>
  </si>
  <si>
    <t>（A)</t>
    <phoneticPr fontId="2"/>
  </si>
  <si>
    <t>（D)</t>
    <phoneticPr fontId="2"/>
  </si>
  <si>
    <t>（E)</t>
    <phoneticPr fontId="2"/>
  </si>
  <si>
    <t>（F)</t>
    <phoneticPr fontId="2"/>
  </si>
  <si>
    <t>（G)</t>
    <phoneticPr fontId="2"/>
  </si>
  <si>
    <t>（H)</t>
    <phoneticPr fontId="2"/>
  </si>
  <si>
    <t>　　  ２　(E)「補助基準額」は、別表１の「２　基準額」欄の記載に基づく額を記載する。</t>
    <phoneticPr fontId="2"/>
  </si>
  <si>
    <t xml:space="preserve">      ３　(F)「選定額」欄は、(C)、(D)、(E)を比較し、最も少ない額を記載する。</t>
    <phoneticPr fontId="2"/>
  </si>
  <si>
    <t xml:space="preserve">      ４　(H)「県補助所要額」欄は、算出された額に1,000円未満の端数が生じた場合には、これを切り捨てるものとする。</t>
    <phoneticPr fontId="2"/>
  </si>
  <si>
    <t>介護未経験者等講習支援事業</t>
    <rPh sb="0" eb="2">
      <t>カイゴ</t>
    </rPh>
    <rPh sb="2" eb="6">
      <t>ミケイケンシャ</t>
    </rPh>
    <rPh sb="6" eb="7">
      <t>トウ</t>
    </rPh>
    <rPh sb="7" eb="9">
      <t>コウシュウ</t>
    </rPh>
    <rPh sb="9" eb="11">
      <t>シエン</t>
    </rPh>
    <rPh sb="11" eb="13">
      <t>ジギョウ</t>
    </rPh>
    <phoneticPr fontId="2"/>
  </si>
  <si>
    <t>介護職員確保事業</t>
    <rPh sb="0" eb="2">
      <t>カイゴ</t>
    </rPh>
    <rPh sb="2" eb="4">
      <t>ショクイン</t>
    </rPh>
    <rPh sb="4" eb="6">
      <t>カクホ</t>
    </rPh>
    <rPh sb="6" eb="8">
      <t>ジギョウ</t>
    </rPh>
    <phoneticPr fontId="2"/>
  </si>
  <si>
    <t>介護実習支援事業</t>
    <rPh sb="0" eb="2">
      <t>カイゴ</t>
    </rPh>
    <rPh sb="2" eb="4">
      <t>ジッシュウ</t>
    </rPh>
    <rPh sb="4" eb="6">
      <t>シエン</t>
    </rPh>
    <rPh sb="6" eb="8">
      <t>ジギョウ</t>
    </rPh>
    <phoneticPr fontId="2"/>
  </si>
  <si>
    <t>施設内保育施設運営支援事業</t>
    <rPh sb="0" eb="3">
      <t>シセツナイ</t>
    </rPh>
    <rPh sb="3" eb="5">
      <t>ホイク</t>
    </rPh>
    <rPh sb="5" eb="7">
      <t>シセツ</t>
    </rPh>
    <rPh sb="7" eb="9">
      <t>ウンエイ</t>
    </rPh>
    <rPh sb="9" eb="11">
      <t>シエン</t>
    </rPh>
    <rPh sb="11" eb="13">
      <t>ジギョウ</t>
    </rPh>
    <phoneticPr fontId="2"/>
  </si>
  <si>
    <t>認知症ケア研修事業</t>
    <rPh sb="0" eb="3">
      <t>ニンチショウ</t>
    </rPh>
    <rPh sb="5" eb="7">
      <t>ケンシュウ</t>
    </rPh>
    <rPh sb="7" eb="9">
      <t>ジギョウ</t>
    </rPh>
    <phoneticPr fontId="2"/>
  </si>
  <si>
    <t>権利擁護人材育成事業</t>
    <rPh sb="0" eb="2">
      <t>ケンリ</t>
    </rPh>
    <rPh sb="2" eb="4">
      <t>ヨウゴ</t>
    </rPh>
    <rPh sb="4" eb="6">
      <t>ジンザイ</t>
    </rPh>
    <rPh sb="6" eb="8">
      <t>イクセイ</t>
    </rPh>
    <rPh sb="8" eb="10">
      <t>ジギョウ</t>
    </rPh>
    <phoneticPr fontId="2"/>
  </si>
  <si>
    <t>介護予防推進のための指導者育成事業</t>
    <rPh sb="0" eb="2">
      <t>カイゴ</t>
    </rPh>
    <rPh sb="2" eb="4">
      <t>ヨボウ</t>
    </rPh>
    <rPh sb="4" eb="6">
      <t>スイシン</t>
    </rPh>
    <rPh sb="10" eb="13">
      <t>シドウシャ</t>
    </rPh>
    <rPh sb="13" eb="15">
      <t>イクセイ</t>
    </rPh>
    <rPh sb="15" eb="17">
      <t>ジギョウ</t>
    </rPh>
    <phoneticPr fontId="2"/>
  </si>
  <si>
    <r>
      <rPr>
        <sz val="10"/>
        <color theme="1"/>
        <rFont val="ＭＳ 明朝"/>
        <family val="1"/>
        <charset val="128"/>
      </rPr>
      <t>県補助所要額</t>
    </r>
    <r>
      <rPr>
        <sz val="11"/>
        <color theme="1"/>
        <rFont val="ＭＳ 明朝"/>
        <family val="1"/>
        <charset val="128"/>
      </rPr>
      <t xml:space="preserve">
（F)×（G)</t>
    </r>
    <rPh sb="0" eb="1">
      <t>ケン</t>
    </rPh>
    <rPh sb="1" eb="3">
      <t>ホジョ</t>
    </rPh>
    <rPh sb="3" eb="5">
      <t>ショヨウ</t>
    </rPh>
    <rPh sb="5" eb="6">
      <t>ガク</t>
    </rPh>
    <phoneticPr fontId="2"/>
  </si>
  <si>
    <t>円</t>
    <rPh sb="0" eb="1">
      <t>エン</t>
    </rPh>
    <phoneticPr fontId="2"/>
  </si>
  <si>
    <t>10/10</t>
    <phoneticPr fontId="2"/>
  </si>
  <si>
    <t>3/4</t>
    <phoneticPr fontId="2"/>
  </si>
  <si>
    <t>2/3</t>
    <phoneticPr fontId="2"/>
  </si>
  <si>
    <t>基金事業者名：</t>
    <rPh sb="0" eb="2">
      <t>キキン</t>
    </rPh>
    <rPh sb="2" eb="5">
      <t>ジギョウシャ</t>
    </rPh>
    <rPh sb="5" eb="6">
      <t>メイ</t>
    </rPh>
    <phoneticPr fontId="2"/>
  </si>
  <si>
    <t>介護助手養成支援事業</t>
    <rPh sb="0" eb="2">
      <t>カイゴ</t>
    </rPh>
    <rPh sb="2" eb="4">
      <t>ジョシュ</t>
    </rPh>
    <rPh sb="4" eb="6">
      <t>ヨウセイ</t>
    </rPh>
    <rPh sb="6" eb="8">
      <t>シエン</t>
    </rPh>
    <rPh sb="8" eb="10">
      <t>ジギョウ</t>
    </rPh>
    <phoneticPr fontId="2"/>
  </si>
  <si>
    <t>介護支援専門員等養成事業</t>
    <rPh sb="0" eb="2">
      <t>カイゴ</t>
    </rPh>
    <rPh sb="2" eb="4">
      <t>シエン</t>
    </rPh>
    <rPh sb="4" eb="6">
      <t>センモン</t>
    </rPh>
    <rPh sb="6" eb="7">
      <t>イン</t>
    </rPh>
    <rPh sb="7" eb="8">
      <t>トウ</t>
    </rPh>
    <rPh sb="8" eb="10">
      <t>ヨウセイ</t>
    </rPh>
    <rPh sb="10" eb="12">
      <t>ジギョウ</t>
    </rPh>
    <phoneticPr fontId="2"/>
  </si>
  <si>
    <t>介護人材参入促進事業（進路選択学生等支援事業）</t>
    <rPh sb="0" eb="2">
      <t>カイゴ</t>
    </rPh>
    <rPh sb="2" eb="4">
      <t>ジンザイ</t>
    </rPh>
    <rPh sb="4" eb="6">
      <t>サンニュウ</t>
    </rPh>
    <rPh sb="6" eb="8">
      <t>ソクシン</t>
    </rPh>
    <rPh sb="8" eb="10">
      <t>ジギョウ</t>
    </rPh>
    <rPh sb="11" eb="13">
      <t>シンロ</t>
    </rPh>
    <rPh sb="13" eb="15">
      <t>センタク</t>
    </rPh>
    <rPh sb="15" eb="17">
      <t>ガクセイ</t>
    </rPh>
    <rPh sb="17" eb="18">
      <t>トウ</t>
    </rPh>
    <rPh sb="18" eb="20">
      <t>シエン</t>
    </rPh>
    <rPh sb="20" eb="22">
      <t>ジギョウ</t>
    </rPh>
    <phoneticPr fontId="2"/>
  </si>
  <si>
    <t>介護人材参入促進事業（介護への理解促進事業）</t>
    <rPh sb="0" eb="2">
      <t>カイゴ</t>
    </rPh>
    <rPh sb="2" eb="4">
      <t>ジンザイ</t>
    </rPh>
    <rPh sb="4" eb="6">
      <t>サンニュウ</t>
    </rPh>
    <rPh sb="6" eb="8">
      <t>ソクシン</t>
    </rPh>
    <rPh sb="8" eb="10">
      <t>ジギョウ</t>
    </rPh>
    <rPh sb="11" eb="13">
      <t>カイゴ</t>
    </rPh>
    <rPh sb="15" eb="17">
      <t>リカイ</t>
    </rPh>
    <rPh sb="17" eb="19">
      <t>ソクシン</t>
    </rPh>
    <rPh sb="19" eb="21">
      <t>ジギョウ</t>
    </rPh>
    <phoneticPr fontId="2"/>
  </si>
  <si>
    <t>現任介護職員キャリアアップ支援事業（キャリアアップ研修支援事業）</t>
    <rPh sb="0" eb="2">
      <t>ゲンニン</t>
    </rPh>
    <rPh sb="2" eb="4">
      <t>カイゴ</t>
    </rPh>
    <rPh sb="4" eb="6">
      <t>ショクイン</t>
    </rPh>
    <rPh sb="13" eb="15">
      <t>シエン</t>
    </rPh>
    <rPh sb="15" eb="17">
      <t>ジギョウ</t>
    </rPh>
    <rPh sb="25" eb="27">
      <t>ケンシュウ</t>
    </rPh>
    <rPh sb="27" eb="29">
      <t>シエン</t>
    </rPh>
    <rPh sb="29" eb="31">
      <t>ジギョウ</t>
    </rPh>
    <phoneticPr fontId="2"/>
  </si>
  <si>
    <t>現任介護職員キャリアアップ支援事業（キャリア形成訪問指導事業）</t>
    <rPh sb="0" eb="2">
      <t>ゲンニン</t>
    </rPh>
    <rPh sb="2" eb="4">
      <t>カイゴ</t>
    </rPh>
    <rPh sb="4" eb="6">
      <t>ショクイン</t>
    </rPh>
    <rPh sb="13" eb="15">
      <t>シエン</t>
    </rPh>
    <rPh sb="15" eb="17">
      <t>ジギョウ</t>
    </rPh>
    <rPh sb="22" eb="24">
      <t>ケイセイ</t>
    </rPh>
    <rPh sb="24" eb="26">
      <t>ホウモン</t>
    </rPh>
    <rPh sb="26" eb="28">
      <t>シドウ</t>
    </rPh>
    <rPh sb="28" eb="30">
      <t>ジギョウ</t>
    </rPh>
    <phoneticPr fontId="2"/>
  </si>
  <si>
    <t>計</t>
    <rPh sb="0" eb="1">
      <t>ケイ</t>
    </rPh>
    <phoneticPr fontId="2"/>
  </si>
  <si>
    <t>3/4</t>
    <phoneticPr fontId="2"/>
  </si>
  <si>
    <t>リーダー向け研修</t>
    <rPh sb="4" eb="5">
      <t>ム</t>
    </rPh>
    <rPh sb="6" eb="8">
      <t>ケンシュウ</t>
    </rPh>
    <phoneticPr fontId="2"/>
  </si>
  <si>
    <t>中堅職員向け研修</t>
    <rPh sb="0" eb="2">
      <t>チュウケン</t>
    </rPh>
    <rPh sb="2" eb="4">
      <t>ショクイン</t>
    </rPh>
    <rPh sb="4" eb="5">
      <t>ム</t>
    </rPh>
    <rPh sb="6" eb="8">
      <t>ケンシュウ</t>
    </rPh>
    <phoneticPr fontId="2"/>
  </si>
  <si>
    <t>群馬県○○協議会</t>
    <rPh sb="0" eb="3">
      <t>グンマケン</t>
    </rPh>
    <rPh sb="5" eb="8">
      <t>キョウギカイ</t>
    </rPh>
    <phoneticPr fontId="2"/>
  </si>
  <si>
    <t>3/4</t>
    <phoneticPr fontId="2"/>
  </si>
  <si>
    <t>10/10</t>
    <phoneticPr fontId="2"/>
  </si>
  <si>
    <t>2/3</t>
    <phoneticPr fontId="2"/>
  </si>
  <si>
    <t>10/10</t>
    <phoneticPr fontId="2"/>
  </si>
  <si>
    <t>（H)</t>
    <phoneticPr fontId="2"/>
  </si>
  <si>
    <t>（G)</t>
    <phoneticPr fontId="2"/>
  </si>
  <si>
    <t>（F)</t>
    <phoneticPr fontId="2"/>
  </si>
  <si>
    <t>（E)</t>
    <phoneticPr fontId="2"/>
  </si>
  <si>
    <t>（D)</t>
    <phoneticPr fontId="2"/>
  </si>
  <si>
    <t>（C）</t>
    <phoneticPr fontId="2"/>
  </si>
  <si>
    <t>（B)</t>
    <phoneticPr fontId="2"/>
  </si>
  <si>
    <t>（A)</t>
    <phoneticPr fontId="2"/>
  </si>
  <si>
    <t>10/10</t>
    <phoneticPr fontId="2"/>
  </si>
  <si>
    <t>別記様式第３号　別紙１－ア</t>
    <rPh sb="0" eb="2">
      <t>ベッキ</t>
    </rPh>
    <rPh sb="2" eb="4">
      <t>ヨウシキ</t>
    </rPh>
    <rPh sb="4" eb="5">
      <t>ダイ</t>
    </rPh>
    <rPh sb="6" eb="7">
      <t>ゴウ</t>
    </rPh>
    <rPh sb="8" eb="10">
      <t>ベッシ</t>
    </rPh>
    <phoneticPr fontId="2"/>
  </si>
  <si>
    <t>学生等就職支援事業</t>
    <rPh sb="0" eb="2">
      <t>ガクセイ</t>
    </rPh>
    <rPh sb="2" eb="3">
      <t>トウ</t>
    </rPh>
    <rPh sb="3" eb="5">
      <t>シュウショク</t>
    </rPh>
    <rPh sb="5" eb="7">
      <t>シエン</t>
    </rPh>
    <rPh sb="7" eb="9">
      <t>ジギョウ</t>
    </rPh>
    <phoneticPr fontId="2"/>
  </si>
  <si>
    <r>
      <t>（注）１ 「区分」欄には、基金事業の</t>
    </r>
    <r>
      <rPr>
        <sz val="11"/>
        <rFont val="ＭＳ 明朝"/>
        <family val="1"/>
        <charset val="128"/>
      </rPr>
      <t>区分</t>
    </r>
    <r>
      <rPr>
        <sz val="11"/>
        <color theme="1"/>
        <rFont val="ＭＳ 明朝"/>
        <family val="1"/>
        <charset val="128"/>
      </rPr>
      <t>を記載する。</t>
    </r>
    <rPh sb="13" eb="15">
      <t>キキン</t>
    </rPh>
    <rPh sb="18" eb="20">
      <t>クブン</t>
    </rPh>
    <phoneticPr fontId="2"/>
  </si>
  <si>
    <t>代替職員の確保による研修等支援事業</t>
    <rPh sb="0" eb="2">
      <t>ダイタイ</t>
    </rPh>
    <rPh sb="2" eb="4">
      <t>ショクイン</t>
    </rPh>
    <rPh sb="5" eb="7">
      <t>カクホ</t>
    </rPh>
    <rPh sb="10" eb="13">
      <t>ケンシュウトウ</t>
    </rPh>
    <rPh sb="13" eb="15">
      <t>シエン</t>
    </rPh>
    <rPh sb="15" eb="17">
      <t>ジギョウ</t>
    </rPh>
    <phoneticPr fontId="2"/>
  </si>
  <si>
    <t>　　　　　別表１の「２　基準額」欄に「知事が必要と認めた額」と記載されている場合は、別に知事から指示があった額を記載する。</t>
    <rPh sb="5" eb="7">
      <t>ベッピョウ</t>
    </rPh>
    <rPh sb="12" eb="15">
      <t>キジュンガク</t>
    </rPh>
    <rPh sb="16" eb="17">
      <t>ラン</t>
    </rPh>
    <rPh sb="19" eb="21">
      <t>チジ</t>
    </rPh>
    <rPh sb="22" eb="24">
      <t>ヒツヨウ</t>
    </rPh>
    <rPh sb="25" eb="26">
      <t>ミト</t>
    </rPh>
    <rPh sb="28" eb="29">
      <t>ガク</t>
    </rPh>
    <rPh sb="31" eb="33">
      <t>キサイ</t>
    </rPh>
    <rPh sb="38" eb="40">
      <t>バアイ</t>
    </rPh>
    <rPh sb="42" eb="43">
      <t>ベツ</t>
    </rPh>
    <rPh sb="44" eb="46">
      <t>チジ</t>
    </rPh>
    <rPh sb="48" eb="50">
      <t>シジ</t>
    </rPh>
    <rPh sb="54" eb="55">
      <t>ガク</t>
    </rPh>
    <rPh sb="56" eb="58">
      <t>キサイ</t>
    </rPh>
    <phoneticPr fontId="2"/>
  </si>
  <si>
    <t>認知症地域支援推進員等研修事業</t>
    <phoneticPr fontId="2"/>
  </si>
  <si>
    <t>介護サービス相談員養成研修事業</t>
    <phoneticPr fontId="2"/>
  </si>
  <si>
    <t>介護に関する入門的研修等支援事業</t>
    <rPh sb="0" eb="2">
      <t>カイゴ</t>
    </rPh>
    <rPh sb="3" eb="4">
      <t>カン</t>
    </rPh>
    <rPh sb="6" eb="8">
      <t>ニュウモン</t>
    </rPh>
    <rPh sb="8" eb="9">
      <t>テキ</t>
    </rPh>
    <rPh sb="9" eb="11">
      <t>ケンシュウ</t>
    </rPh>
    <rPh sb="11" eb="12">
      <t>トウ</t>
    </rPh>
    <rPh sb="12" eb="14">
      <t>シエン</t>
    </rPh>
    <rPh sb="14" eb="16">
      <t>ジギョウ</t>
    </rPh>
    <phoneticPr fontId="2"/>
  </si>
  <si>
    <t>（注）１ 「区分」欄には、基金事業の区分を記載する。</t>
    <phoneticPr fontId="2"/>
  </si>
  <si>
    <t>　　　　　別表１の「２　基準額」欄に「群馬県知事が必要と認めた額」と記載されている場合は、別に知事から指示があった額を記載する。</t>
    <rPh sb="5" eb="7">
      <t>ベッピョウ</t>
    </rPh>
    <rPh sb="12" eb="15">
      <t>キジュンガク</t>
    </rPh>
    <rPh sb="16" eb="17">
      <t>ラン</t>
    </rPh>
    <rPh sb="19" eb="22">
      <t>グンマケン</t>
    </rPh>
    <rPh sb="22" eb="24">
      <t>チジ</t>
    </rPh>
    <rPh sb="25" eb="27">
      <t>ヒツヨウ</t>
    </rPh>
    <rPh sb="28" eb="29">
      <t>ミト</t>
    </rPh>
    <rPh sb="31" eb="32">
      <t>ガク</t>
    </rPh>
    <rPh sb="34" eb="36">
      <t>キサイ</t>
    </rPh>
    <rPh sb="41" eb="4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</si>
</sst>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3" fillId="0" borderId="5" xfId="0" applyNumberFormat="1" applyFont="1" applyFill="1" applyBorder="1" applyAlignment="1">
      <alignment horizontal="right" vertical="center"/>
    </xf>
    <xf numFmtId="9" fontId="6" fillId="0" borderId="0" xfId="1" applyFont="1" applyFill="1" applyBorder="1">
      <alignment vertical="center"/>
    </xf>
    <xf numFmtId="0" fontId="3" fillId="0" borderId="6" xfId="1" applyNumberFormat="1" applyFont="1" applyFill="1" applyBorder="1" applyAlignment="1" applyProtection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/>
    </xf>
    <xf numFmtId="0" fontId="6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12" fillId="0" borderId="0" xfId="0" applyFont="1">
      <alignment vertical="center"/>
    </xf>
    <xf numFmtId="0" fontId="6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Font="1" applyBorder="1">
      <alignment vertical="center"/>
    </xf>
    <xf numFmtId="9" fontId="0" fillId="0" borderId="0" xfId="1" applyFont="1" applyBorder="1">
      <alignment vertical="center"/>
    </xf>
    <xf numFmtId="0" fontId="7" fillId="0" borderId="0" xfId="0" applyFont="1">
      <alignment vertical="center"/>
    </xf>
    <xf numFmtId="9" fontId="7" fillId="0" borderId="0" xfId="1" applyFont="1" applyBorder="1">
      <alignment vertical="center"/>
    </xf>
    <xf numFmtId="0" fontId="7" fillId="0" borderId="0" xfId="0" applyFont="1" applyBorder="1">
      <alignment vertical="center"/>
    </xf>
    <xf numFmtId="0" fontId="3" fillId="0" borderId="4" xfId="0" applyFont="1" applyBorder="1" applyProtection="1">
      <alignment vertical="center"/>
      <protection locked="0"/>
    </xf>
    <xf numFmtId="3" fontId="3" fillId="0" borderId="5" xfId="0" applyNumberFormat="1" applyFont="1" applyBorder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Protection="1">
      <alignment vertical="center"/>
      <protection locked="0"/>
    </xf>
    <xf numFmtId="3" fontId="3" fillId="0" borderId="5" xfId="0" applyNumberFormat="1" applyFont="1" applyBorder="1">
      <alignment vertical="center"/>
    </xf>
    <xf numFmtId="0" fontId="3" fillId="0" borderId="5" xfId="1" applyNumberFormat="1" applyFont="1" applyBorder="1" applyAlignment="1" applyProtection="1">
      <alignment horizontal="center" vertical="center"/>
    </xf>
    <xf numFmtId="3" fontId="3" fillId="3" borderId="5" xfId="0" applyNumberFormat="1" applyFont="1" applyFill="1" applyBorder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 wrapText="1"/>
      <protection locked="0"/>
    </xf>
    <xf numFmtId="0" fontId="3" fillId="3" borderId="2" xfId="0" applyFont="1" applyFill="1" applyBorder="1" applyProtection="1">
      <alignment vertical="center"/>
      <protection locked="0"/>
    </xf>
    <xf numFmtId="3" fontId="3" fillId="0" borderId="6" xfId="0" applyNumberFormat="1" applyFont="1" applyBorder="1">
      <alignment vertical="center"/>
    </xf>
    <xf numFmtId="0" fontId="3" fillId="0" borderId="6" xfId="1" applyNumberFormat="1" applyFont="1" applyBorder="1" applyAlignment="1" applyProtection="1">
      <alignment horizontal="center" vertical="center"/>
    </xf>
    <xf numFmtId="3" fontId="3" fillId="3" borderId="6" xfId="0" applyNumberFormat="1" applyFont="1" applyFill="1" applyBorder="1" applyProtection="1">
      <alignment vertical="center"/>
      <protection locked="0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Alignment="1" applyProtection="1">
      <alignment vertical="center" wrapText="1"/>
    </xf>
    <xf numFmtId="0" fontId="0" fillId="0" borderId="0" xfId="0" applyFont="1" applyFill="1" applyProtection="1">
      <alignment vertical="center"/>
    </xf>
    <xf numFmtId="0" fontId="10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3" xfId="0" applyFont="1" applyFill="1" applyBorder="1" applyAlignment="1" applyProtection="1">
      <alignment vertical="center" wrapText="1"/>
    </xf>
    <xf numFmtId="0" fontId="0" fillId="0" borderId="0" xfId="0" applyFont="1" applyFill="1" applyBorder="1" applyProtection="1">
      <alignment vertical="center"/>
    </xf>
    <xf numFmtId="9" fontId="0" fillId="0" borderId="0" xfId="1" applyFont="1" applyFill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5" xfId="0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right" vertical="center"/>
    </xf>
    <xf numFmtId="0" fontId="3" fillId="0" borderId="4" xfId="0" applyFont="1" applyFill="1" applyBorder="1" applyAlignment="1" applyProtection="1">
      <alignment vertical="center" wrapText="1"/>
    </xf>
    <xf numFmtId="0" fontId="3" fillId="0" borderId="6" xfId="0" applyFont="1" applyFill="1" applyBorder="1" applyProtection="1">
      <alignment vertical="center"/>
    </xf>
    <xf numFmtId="0" fontId="3" fillId="0" borderId="6" xfId="0" applyFont="1" applyFill="1" applyBorder="1" applyAlignment="1" applyProtection="1">
      <alignment horizontal="right" vertical="center"/>
    </xf>
    <xf numFmtId="0" fontId="3" fillId="0" borderId="2" xfId="0" applyFont="1" applyFill="1" applyBorder="1" applyAlignment="1" applyProtection="1">
      <alignment vertical="center" wrapText="1"/>
    </xf>
    <xf numFmtId="0" fontId="8" fillId="0" borderId="6" xfId="0" applyFont="1" applyFill="1" applyBorder="1" applyAlignment="1" applyProtection="1">
      <alignment vertical="center" wrapText="1"/>
    </xf>
    <xf numFmtId="3" fontId="8" fillId="0" borderId="6" xfId="0" applyNumberFormat="1" applyFont="1" applyFill="1" applyBorder="1" applyProtection="1">
      <alignment vertical="center"/>
    </xf>
    <xf numFmtId="3" fontId="3" fillId="0" borderId="6" xfId="0" applyNumberFormat="1" applyFont="1" applyFill="1" applyBorder="1" applyProtection="1">
      <alignment vertical="center"/>
    </xf>
    <xf numFmtId="0" fontId="8" fillId="0" borderId="2" xfId="0" applyFont="1" applyFill="1" applyBorder="1" applyAlignment="1" applyProtection="1">
      <alignment vertical="center" wrapText="1"/>
    </xf>
    <xf numFmtId="9" fontId="6" fillId="0" borderId="0" xfId="1" applyFont="1" applyFill="1" applyBorder="1" applyProtection="1">
      <alignment vertical="center"/>
    </xf>
    <xf numFmtId="0" fontId="3" fillId="0" borderId="6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vertical="center" wrapText="1"/>
    </xf>
    <xf numFmtId="3" fontId="3" fillId="0" borderId="5" xfId="0" applyNumberFormat="1" applyFont="1" applyFill="1" applyBorder="1" applyProtection="1">
      <alignment vertical="center"/>
    </xf>
    <xf numFmtId="3" fontId="8" fillId="0" borderId="5" xfId="0" applyNumberFormat="1" applyFont="1" applyFill="1" applyBorder="1" applyProtection="1">
      <alignment vertical="center"/>
    </xf>
    <xf numFmtId="0" fontId="8" fillId="0" borderId="4" xfId="0" applyFont="1" applyFill="1" applyBorder="1" applyAlignment="1" applyProtection="1">
      <alignment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Protection="1">
      <alignment vertical="center"/>
    </xf>
    <xf numFmtId="9" fontId="7" fillId="0" borderId="0" xfId="1" applyFont="1" applyFill="1" applyBorder="1" applyProtection="1">
      <alignment vertical="center"/>
    </xf>
    <xf numFmtId="0" fontId="6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</xf>
    <xf numFmtId="0" fontId="0" fillId="0" borderId="0" xfId="0" applyFont="1" applyFill="1" applyAlignment="1" applyProtection="1">
      <alignment vertical="center" wrapText="1"/>
    </xf>
    <xf numFmtId="0" fontId="7" fillId="2" borderId="0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0" xfId="0" applyFont="1" applyFill="1">
      <alignment vertical="center"/>
    </xf>
    <xf numFmtId="0" fontId="14" fillId="0" borderId="0" xfId="0" applyFont="1">
      <alignment vertical="center"/>
    </xf>
    <xf numFmtId="9" fontId="7" fillId="2" borderId="0" xfId="1" quotePrefix="1" applyFont="1" applyFill="1" applyBorder="1">
      <alignment vertical="center"/>
    </xf>
    <xf numFmtId="176" fontId="7" fillId="2" borderId="0" xfId="0" applyNumberFormat="1" applyFont="1" applyFill="1">
      <alignment vertical="center"/>
    </xf>
    <xf numFmtId="0" fontId="7" fillId="2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3" borderId="3" xfId="0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9" fontId="14" fillId="0" borderId="0" xfId="1" quotePrefix="1" applyFont="1" applyFill="1" applyBorder="1" applyProtection="1">
      <alignment vertical="center"/>
    </xf>
    <xf numFmtId="176" fontId="14" fillId="0" borderId="0" xfId="0" applyNumberFormat="1" applyFont="1" applyFill="1" applyProtection="1">
      <alignment vertical="center"/>
    </xf>
    <xf numFmtId="9" fontId="14" fillId="2" borderId="0" xfId="1" quotePrefix="1" applyFont="1" applyFill="1" applyBorder="1">
      <alignment vertical="center"/>
    </xf>
    <xf numFmtId="176" fontId="14" fillId="2" borderId="0" xfId="0" applyNumberFormat="1" applyFont="1" applyFill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640291</xdr:colOff>
      <xdr:row>1</xdr:row>
      <xdr:rowOff>14818</xdr:rowOff>
    </xdr:from>
    <xdr:to>
      <xdr:col>9</xdr:col>
      <xdr:colOff>726016</xdr:colOff>
      <xdr:row>2</xdr:row>
      <xdr:rowOff>121709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 txBox="1">
          <a:spLocks noChangeArrowheads="1"/>
        </xdr:cNvSpPr>
      </xdr:nvSpPr>
      <xdr:spPr bwMode="auto">
        <a:xfrm>
          <a:off x="8683624" y="184151"/>
          <a:ext cx="10382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8"/>
  <sheetViews>
    <sheetView showGridLines="0" tabSelected="1" view="pageBreakPreview" topLeftCell="E1" zoomScale="90" zoomScaleNormal="90" zoomScaleSheetLayoutView="90" workbookViewId="0">
      <selection activeCell="U15" sqref="U15"/>
    </sheetView>
  </sheetViews>
  <sheetFormatPr defaultRowHeight="13.5" x14ac:dyDescent="0.15"/>
  <cols>
    <col min="1" max="1" width="18" style="7" customWidth="1"/>
    <col min="2" max="10" width="12.5" style="7" customWidth="1"/>
    <col min="11" max="11" width="9" style="7"/>
    <col min="13" max="13" width="9.5" bestFit="1" customWidth="1"/>
    <col min="14" max="14" width="0" style="76" hidden="1" customWidth="1"/>
    <col min="15" max="17" width="0" style="6" hidden="1" customWidth="1"/>
    <col min="18" max="18" width="0" style="76" hidden="1" customWidth="1"/>
    <col min="19" max="19" width="0" style="14" hidden="1" customWidth="1"/>
    <col min="20" max="22" width="9" style="5"/>
  </cols>
  <sheetData>
    <row r="1" spans="1:22" x14ac:dyDescent="0.15">
      <c r="A1" s="11" t="s">
        <v>58</v>
      </c>
      <c r="B1" s="11"/>
      <c r="C1" s="11"/>
      <c r="D1" s="11"/>
      <c r="E1" s="11"/>
      <c r="F1" s="11"/>
      <c r="G1" s="11"/>
      <c r="H1" s="11"/>
      <c r="I1" s="11"/>
      <c r="J1" s="11"/>
      <c r="L1" s="7"/>
      <c r="M1" s="7"/>
      <c r="N1" s="14"/>
      <c r="O1" s="8"/>
      <c r="P1" s="8"/>
      <c r="Q1" s="8"/>
      <c r="R1" s="14"/>
      <c r="T1" s="7"/>
      <c r="U1" s="7"/>
      <c r="V1" s="7"/>
    </row>
    <row r="2" spans="1:22" x14ac:dyDescent="0.15">
      <c r="A2" s="80" t="s">
        <v>4</v>
      </c>
      <c r="B2" s="80"/>
      <c r="C2" s="80"/>
      <c r="D2" s="80"/>
      <c r="E2" s="80"/>
      <c r="F2" s="80"/>
      <c r="G2" s="80"/>
      <c r="H2" s="80"/>
      <c r="I2" s="80"/>
      <c r="J2" s="80"/>
      <c r="L2" s="7"/>
      <c r="M2" s="7"/>
      <c r="N2" s="14"/>
      <c r="O2" s="8"/>
      <c r="P2" s="8"/>
      <c r="Q2" s="8"/>
      <c r="R2" s="14"/>
      <c r="T2" s="7"/>
      <c r="U2" s="7"/>
      <c r="V2" s="7"/>
    </row>
    <row r="3" spans="1:22" x14ac:dyDescent="0.15">
      <c r="A3" s="80"/>
      <c r="B3" s="80"/>
      <c r="C3" s="80"/>
      <c r="D3" s="80"/>
      <c r="E3" s="80"/>
      <c r="F3" s="80"/>
      <c r="G3" s="80"/>
      <c r="H3" s="80"/>
      <c r="I3" s="80"/>
      <c r="J3" s="80"/>
      <c r="L3" s="7"/>
      <c r="M3" s="7"/>
      <c r="N3" s="14"/>
      <c r="O3" s="8"/>
      <c r="P3" s="8"/>
      <c r="Q3" s="8"/>
      <c r="R3" s="14"/>
      <c r="T3" s="7"/>
      <c r="U3" s="7"/>
      <c r="V3" s="7"/>
    </row>
    <row r="4" spans="1:22" x14ac:dyDescent="0.15">
      <c r="A4" s="11"/>
      <c r="B4" s="11"/>
      <c r="C4" s="11"/>
      <c r="D4" s="11"/>
      <c r="E4" s="11"/>
      <c r="F4" s="11"/>
      <c r="G4" s="11"/>
      <c r="H4" s="11"/>
      <c r="I4" s="11"/>
      <c r="J4" s="11"/>
      <c r="L4" s="7"/>
      <c r="M4" s="7"/>
      <c r="N4" s="14"/>
      <c r="O4" s="8"/>
      <c r="P4" s="8"/>
      <c r="Q4" s="8"/>
      <c r="R4" s="14"/>
      <c r="T4" s="7"/>
      <c r="U4" s="7"/>
      <c r="V4" s="7"/>
    </row>
    <row r="5" spans="1:22" ht="26.25" customHeight="1" x14ac:dyDescent="0.15">
      <c r="A5" s="11"/>
      <c r="B5" s="11"/>
      <c r="C5" s="11"/>
      <c r="D5" s="11"/>
      <c r="E5" s="11"/>
      <c r="F5" s="11"/>
      <c r="G5" s="38" t="s">
        <v>33</v>
      </c>
      <c r="H5" s="83"/>
      <c r="I5" s="83"/>
      <c r="J5" s="83"/>
      <c r="L5" s="7"/>
      <c r="M5" s="7"/>
      <c r="N5" s="14"/>
      <c r="O5" s="8"/>
      <c r="P5" s="8"/>
      <c r="Q5" s="8"/>
      <c r="R5" s="14"/>
      <c r="T5" s="7"/>
      <c r="U5" s="7"/>
      <c r="V5" s="7"/>
    </row>
    <row r="6" spans="1:22" x14ac:dyDescent="0.15">
      <c r="A6" s="37"/>
      <c r="B6" s="37"/>
      <c r="C6" s="37"/>
      <c r="D6" s="37"/>
      <c r="E6" s="37"/>
      <c r="F6" s="37"/>
      <c r="G6" s="37"/>
      <c r="H6" s="37"/>
      <c r="I6" s="37"/>
      <c r="J6" s="37"/>
      <c r="K6" s="12"/>
      <c r="L6" s="12"/>
      <c r="M6" s="13"/>
      <c r="N6" s="73" t="s">
        <v>36</v>
      </c>
      <c r="O6" s="10"/>
      <c r="P6" s="10"/>
      <c r="Q6" s="10"/>
      <c r="R6" s="77" t="s">
        <v>57</v>
      </c>
      <c r="S6" s="78">
        <v>1</v>
      </c>
      <c r="T6" s="9"/>
      <c r="U6" s="7"/>
      <c r="V6" s="7"/>
    </row>
    <row r="7" spans="1:22" x14ac:dyDescent="0.15">
      <c r="A7" s="81" t="s">
        <v>0</v>
      </c>
      <c r="B7" s="81" t="s">
        <v>1</v>
      </c>
      <c r="C7" s="81" t="s">
        <v>2</v>
      </c>
      <c r="D7" s="81" t="s">
        <v>9</v>
      </c>
      <c r="E7" s="81" t="s">
        <v>3</v>
      </c>
      <c r="F7" s="81" t="s">
        <v>5</v>
      </c>
      <c r="G7" s="81" t="s">
        <v>6</v>
      </c>
      <c r="H7" s="81" t="s">
        <v>7</v>
      </c>
      <c r="I7" s="81" t="s">
        <v>28</v>
      </c>
      <c r="J7" s="84" t="s">
        <v>8</v>
      </c>
      <c r="K7" s="12"/>
      <c r="L7" s="12"/>
      <c r="M7" s="13"/>
      <c r="N7" s="73" t="s">
        <v>37</v>
      </c>
      <c r="O7" s="10"/>
      <c r="P7" s="10"/>
      <c r="Q7" s="10"/>
      <c r="R7" s="77" t="s">
        <v>48</v>
      </c>
      <c r="S7" s="78">
        <v>1</v>
      </c>
      <c r="T7" s="9"/>
      <c r="U7" s="7"/>
      <c r="V7" s="7"/>
    </row>
    <row r="8" spans="1:22" x14ac:dyDescent="0.15">
      <c r="A8" s="82"/>
      <c r="B8" s="82"/>
      <c r="C8" s="82"/>
      <c r="D8" s="82"/>
      <c r="E8" s="82"/>
      <c r="F8" s="82"/>
      <c r="G8" s="82"/>
      <c r="H8" s="82"/>
      <c r="I8" s="82"/>
      <c r="J8" s="85"/>
      <c r="K8" s="12"/>
      <c r="L8" s="12"/>
      <c r="M8" s="13"/>
      <c r="N8" s="73" t="s">
        <v>21</v>
      </c>
      <c r="O8" s="10"/>
      <c r="P8" s="10"/>
      <c r="Q8" s="10"/>
      <c r="R8" s="77" t="s">
        <v>48</v>
      </c>
      <c r="S8" s="78">
        <v>1</v>
      </c>
      <c r="T8" s="9"/>
      <c r="U8" s="7"/>
      <c r="V8" s="7"/>
    </row>
    <row r="9" spans="1:22" x14ac:dyDescent="0.15">
      <c r="A9" s="36"/>
      <c r="B9" s="35" t="s">
        <v>56</v>
      </c>
      <c r="C9" s="35" t="s">
        <v>55</v>
      </c>
      <c r="D9" s="34" t="s">
        <v>54</v>
      </c>
      <c r="E9" s="1" t="s">
        <v>53</v>
      </c>
      <c r="F9" s="1" t="s">
        <v>52</v>
      </c>
      <c r="G9" s="1" t="s">
        <v>51</v>
      </c>
      <c r="H9" s="1" t="s">
        <v>50</v>
      </c>
      <c r="I9" s="1" t="s">
        <v>49</v>
      </c>
      <c r="J9" s="33"/>
      <c r="K9" s="12"/>
      <c r="L9" s="12"/>
      <c r="M9" s="13"/>
      <c r="N9" s="73" t="s">
        <v>59</v>
      </c>
      <c r="O9" s="10"/>
      <c r="P9" s="10"/>
      <c r="Q9" s="10"/>
      <c r="R9" s="77" t="s">
        <v>31</v>
      </c>
      <c r="S9" s="78">
        <f>3/4</f>
        <v>0.75</v>
      </c>
      <c r="T9" s="9"/>
      <c r="U9" s="7"/>
      <c r="V9" s="7"/>
    </row>
    <row r="10" spans="1:22" x14ac:dyDescent="0.15">
      <c r="A10" s="32"/>
      <c r="B10" s="31" t="s">
        <v>29</v>
      </c>
      <c r="C10" s="31" t="s">
        <v>29</v>
      </c>
      <c r="D10" s="31" t="s">
        <v>29</v>
      </c>
      <c r="E10" s="31" t="s">
        <v>29</v>
      </c>
      <c r="F10" s="31" t="s">
        <v>29</v>
      </c>
      <c r="G10" s="31" t="s">
        <v>29</v>
      </c>
      <c r="H10" s="31"/>
      <c r="I10" s="31" t="s">
        <v>29</v>
      </c>
      <c r="J10" s="30"/>
      <c r="K10" s="12"/>
      <c r="L10" s="12"/>
      <c r="M10" s="13"/>
      <c r="N10" s="74" t="s">
        <v>34</v>
      </c>
      <c r="O10" s="10"/>
      <c r="P10" s="10"/>
      <c r="Q10" s="10"/>
      <c r="R10" s="77" t="s">
        <v>45</v>
      </c>
      <c r="S10" s="78">
        <f>3/4</f>
        <v>0.75</v>
      </c>
      <c r="T10" s="9"/>
      <c r="U10" s="7"/>
      <c r="V10" s="7"/>
    </row>
    <row r="11" spans="1:22" ht="51" customHeight="1" x14ac:dyDescent="0.15">
      <c r="A11" s="29"/>
      <c r="B11" s="28"/>
      <c r="C11" s="28"/>
      <c r="D11" s="26" t="str">
        <f t="shared" ref="D11:D19" si="0">IF(B11=0,"",B11-C11)</f>
        <v/>
      </c>
      <c r="E11" s="28"/>
      <c r="F11" s="28"/>
      <c r="G11" s="26" t="str">
        <f>IF(B11=0,"",MIN(D11:F11))</f>
        <v/>
      </c>
      <c r="H11" s="27" t="str">
        <f>IFERROR(VLOOKUP(A11,$N$6:$R$22,5,FALSE),"")</f>
        <v/>
      </c>
      <c r="I11" s="26" t="str">
        <f t="shared" ref="I11:I19" si="1">IFERROR(ROUNDDOWN(G11*VLOOKUP(A11,$N$6:$S$20,6,FALSE),-3),"")</f>
        <v/>
      </c>
      <c r="J11" s="25"/>
      <c r="K11" s="12"/>
      <c r="L11" s="12"/>
      <c r="M11" s="13"/>
      <c r="N11" s="74" t="s">
        <v>23</v>
      </c>
      <c r="O11" s="10"/>
      <c r="P11" s="10"/>
      <c r="Q11" s="10"/>
      <c r="R11" s="77" t="s">
        <v>45</v>
      </c>
      <c r="S11" s="78">
        <f>3/4</f>
        <v>0.75</v>
      </c>
      <c r="T11" s="9"/>
      <c r="U11" s="7"/>
      <c r="V11" s="7"/>
    </row>
    <row r="12" spans="1:22" ht="30" customHeight="1" x14ac:dyDescent="0.15">
      <c r="A12" s="29"/>
      <c r="B12" s="28"/>
      <c r="C12" s="28"/>
      <c r="D12" s="26" t="str">
        <f t="shared" si="0"/>
        <v/>
      </c>
      <c r="E12" s="28"/>
      <c r="F12" s="28"/>
      <c r="G12" s="26" t="str">
        <f t="shared" ref="G12:G19" si="2">IF(B12=0,"",MIN(D12:F12))</f>
        <v/>
      </c>
      <c r="H12" s="27" t="str">
        <f t="shared" ref="H12:H19" si="3">IFERROR(VLOOKUP(A12,$N$6:$R$22,5,FALSE),"")</f>
        <v/>
      </c>
      <c r="I12" s="26" t="str">
        <f t="shared" si="1"/>
        <v/>
      </c>
      <c r="J12" s="25"/>
      <c r="K12" s="12"/>
      <c r="L12" s="12"/>
      <c r="M12" s="2"/>
      <c r="N12" s="74" t="s">
        <v>65</v>
      </c>
      <c r="O12" s="10"/>
      <c r="P12" s="10"/>
      <c r="Q12" s="10"/>
      <c r="R12" s="77" t="s">
        <v>30</v>
      </c>
      <c r="S12" s="78">
        <v>1</v>
      </c>
      <c r="T12" s="9"/>
      <c r="U12" s="7"/>
      <c r="V12" s="7"/>
    </row>
    <row r="13" spans="1:22" ht="30" customHeight="1" x14ac:dyDescent="0.15">
      <c r="A13" s="29"/>
      <c r="B13" s="28"/>
      <c r="C13" s="28"/>
      <c r="D13" s="26" t="str">
        <f t="shared" si="0"/>
        <v/>
      </c>
      <c r="E13" s="28"/>
      <c r="F13" s="28"/>
      <c r="G13" s="26" t="str">
        <f t="shared" si="2"/>
        <v/>
      </c>
      <c r="H13" s="27" t="str">
        <f t="shared" si="3"/>
        <v/>
      </c>
      <c r="I13" s="26" t="str">
        <f t="shared" si="1"/>
        <v/>
      </c>
      <c r="J13" s="25"/>
      <c r="K13" s="12"/>
      <c r="L13" s="12"/>
      <c r="M13" s="2"/>
      <c r="N13" s="74" t="s">
        <v>24</v>
      </c>
      <c r="O13" s="10"/>
      <c r="P13" s="10"/>
      <c r="Q13" s="10"/>
      <c r="R13" s="77" t="s">
        <v>47</v>
      </c>
      <c r="S13" s="78">
        <f>2/3</f>
        <v>0.66666666666666663</v>
      </c>
      <c r="T13" s="9"/>
      <c r="U13" s="7"/>
      <c r="V13" s="7"/>
    </row>
    <row r="14" spans="1:22" ht="30" customHeight="1" x14ac:dyDescent="0.15">
      <c r="A14" s="29"/>
      <c r="B14" s="28"/>
      <c r="C14" s="28"/>
      <c r="D14" s="26" t="str">
        <f t="shared" si="0"/>
        <v/>
      </c>
      <c r="E14" s="28"/>
      <c r="F14" s="28"/>
      <c r="G14" s="26" t="str">
        <f t="shared" si="2"/>
        <v/>
      </c>
      <c r="H14" s="27" t="str">
        <f t="shared" si="3"/>
        <v/>
      </c>
      <c r="I14" s="26" t="str">
        <f t="shared" si="1"/>
        <v/>
      </c>
      <c r="J14" s="25"/>
      <c r="K14" s="12"/>
      <c r="L14" s="12"/>
      <c r="M14" s="2"/>
      <c r="N14" s="74" t="s">
        <v>35</v>
      </c>
      <c r="O14" s="10"/>
      <c r="P14" s="10"/>
      <c r="Q14" s="10"/>
      <c r="R14" s="77" t="s">
        <v>46</v>
      </c>
      <c r="S14" s="78">
        <v>1</v>
      </c>
      <c r="T14" s="9"/>
      <c r="U14" s="7"/>
      <c r="V14" s="7"/>
    </row>
    <row r="15" spans="1:22" ht="30" customHeight="1" x14ac:dyDescent="0.15">
      <c r="A15" s="29"/>
      <c r="B15" s="28"/>
      <c r="C15" s="28"/>
      <c r="D15" s="26" t="str">
        <f t="shared" si="0"/>
        <v/>
      </c>
      <c r="E15" s="28"/>
      <c r="F15" s="28"/>
      <c r="G15" s="26" t="str">
        <f t="shared" si="2"/>
        <v/>
      </c>
      <c r="H15" s="27" t="str">
        <f t="shared" si="3"/>
        <v/>
      </c>
      <c r="I15" s="26" t="str">
        <f t="shared" si="1"/>
        <v/>
      </c>
      <c r="J15" s="25"/>
      <c r="K15" s="12"/>
      <c r="L15" s="12"/>
      <c r="M15" s="2"/>
      <c r="N15" s="74" t="s">
        <v>38</v>
      </c>
      <c r="O15" s="10"/>
      <c r="P15" s="10"/>
      <c r="Q15" s="10"/>
      <c r="R15" s="77" t="s">
        <v>46</v>
      </c>
      <c r="S15" s="78">
        <v>1</v>
      </c>
      <c r="T15" s="9"/>
      <c r="U15" s="7"/>
      <c r="V15" s="7"/>
    </row>
    <row r="16" spans="1:22" ht="30" customHeight="1" x14ac:dyDescent="0.15">
      <c r="A16" s="29"/>
      <c r="B16" s="28"/>
      <c r="C16" s="28"/>
      <c r="D16" s="26" t="str">
        <f t="shared" si="0"/>
        <v/>
      </c>
      <c r="E16" s="28"/>
      <c r="F16" s="28"/>
      <c r="G16" s="26" t="str">
        <f t="shared" si="2"/>
        <v/>
      </c>
      <c r="H16" s="27" t="str">
        <f t="shared" si="3"/>
        <v/>
      </c>
      <c r="I16" s="26" t="str">
        <f t="shared" si="1"/>
        <v/>
      </c>
      <c r="J16" s="25"/>
      <c r="K16" s="12"/>
      <c r="L16" s="12"/>
      <c r="M16" s="13"/>
      <c r="N16" s="74" t="s">
        <v>39</v>
      </c>
      <c r="O16" s="10"/>
      <c r="P16" s="10"/>
      <c r="Q16" s="10"/>
      <c r="R16" s="77" t="s">
        <v>46</v>
      </c>
      <c r="S16" s="78">
        <v>1</v>
      </c>
      <c r="T16" s="9"/>
      <c r="U16" s="7"/>
      <c r="V16" s="7"/>
    </row>
    <row r="17" spans="1:22" ht="30" customHeight="1" x14ac:dyDescent="0.15">
      <c r="A17" s="29"/>
      <c r="B17" s="28"/>
      <c r="C17" s="28"/>
      <c r="D17" s="26" t="str">
        <f t="shared" si="0"/>
        <v/>
      </c>
      <c r="E17" s="28"/>
      <c r="F17" s="28"/>
      <c r="G17" s="26" t="str">
        <f t="shared" si="2"/>
        <v/>
      </c>
      <c r="H17" s="27" t="str">
        <f t="shared" si="3"/>
        <v/>
      </c>
      <c r="I17" s="26" t="str">
        <f t="shared" si="1"/>
        <v/>
      </c>
      <c r="J17" s="25"/>
      <c r="K17" s="12"/>
      <c r="L17" s="12"/>
      <c r="M17" s="2"/>
      <c r="N17" s="74" t="s">
        <v>61</v>
      </c>
      <c r="O17" s="10"/>
      <c r="P17" s="10"/>
      <c r="Q17" s="10"/>
      <c r="R17" s="77" t="s">
        <v>45</v>
      </c>
      <c r="S17" s="78">
        <f t="shared" ref="S17:S22" si="4">3/4</f>
        <v>0.75</v>
      </c>
      <c r="T17" s="9"/>
      <c r="U17" s="7"/>
      <c r="V17" s="7"/>
    </row>
    <row r="18" spans="1:22" ht="30" customHeight="1" x14ac:dyDescent="0.15">
      <c r="A18" s="29"/>
      <c r="B18" s="28"/>
      <c r="C18" s="28"/>
      <c r="D18" s="26" t="str">
        <f t="shared" si="0"/>
        <v/>
      </c>
      <c r="E18" s="28"/>
      <c r="F18" s="28"/>
      <c r="G18" s="26" t="str">
        <f t="shared" si="2"/>
        <v/>
      </c>
      <c r="H18" s="27" t="str">
        <f t="shared" si="3"/>
        <v/>
      </c>
      <c r="I18" s="26" t="str">
        <f t="shared" si="1"/>
        <v/>
      </c>
      <c r="J18" s="25"/>
      <c r="K18" s="12"/>
      <c r="L18" s="12"/>
      <c r="M18" s="2"/>
      <c r="N18" s="74" t="s">
        <v>25</v>
      </c>
      <c r="O18" s="10"/>
      <c r="P18" s="10"/>
      <c r="Q18" s="10"/>
      <c r="R18" s="77" t="s">
        <v>31</v>
      </c>
      <c r="S18" s="78">
        <f t="shared" si="4"/>
        <v>0.75</v>
      </c>
      <c r="T18" s="9"/>
      <c r="U18" s="7"/>
      <c r="V18" s="7"/>
    </row>
    <row r="19" spans="1:22" ht="30" customHeight="1" x14ac:dyDescent="0.15">
      <c r="A19" s="24"/>
      <c r="B19" s="23"/>
      <c r="C19" s="23"/>
      <c r="D19" s="21" t="str">
        <f t="shared" si="0"/>
        <v/>
      </c>
      <c r="E19" s="23"/>
      <c r="F19" s="23"/>
      <c r="G19" s="21" t="str">
        <f t="shared" si="2"/>
        <v/>
      </c>
      <c r="H19" s="22" t="str">
        <f t="shared" si="3"/>
        <v/>
      </c>
      <c r="I19" s="21" t="str">
        <f t="shared" si="1"/>
        <v/>
      </c>
      <c r="J19" s="20"/>
      <c r="K19" s="12"/>
      <c r="L19" s="12"/>
      <c r="M19" s="2"/>
      <c r="N19" s="74" t="s">
        <v>26</v>
      </c>
      <c r="O19" s="10"/>
      <c r="P19" s="10"/>
      <c r="Q19" s="10"/>
      <c r="R19" s="77" t="s">
        <v>31</v>
      </c>
      <c r="S19" s="78">
        <f t="shared" si="4"/>
        <v>0.75</v>
      </c>
      <c r="T19" s="9"/>
      <c r="U19" s="7"/>
      <c r="V19" s="7"/>
    </row>
    <row r="20" spans="1:22" s="14" customFormat="1" ht="30" customHeight="1" x14ac:dyDescent="0.15">
      <c r="A20" s="19" t="s">
        <v>40</v>
      </c>
      <c r="B20" s="18">
        <f t="shared" ref="B20:G20" si="5">SUM(B11:B19)</f>
        <v>0</v>
      </c>
      <c r="C20" s="18">
        <f t="shared" si="5"/>
        <v>0</v>
      </c>
      <c r="D20" s="18">
        <f t="shared" si="5"/>
        <v>0</v>
      </c>
      <c r="E20" s="18">
        <f t="shared" si="5"/>
        <v>0</v>
      </c>
      <c r="F20" s="18">
        <f t="shared" si="5"/>
        <v>0</v>
      </c>
      <c r="G20" s="18">
        <f t="shared" si="5"/>
        <v>0</v>
      </c>
      <c r="H20" s="18"/>
      <c r="I20" s="18">
        <f>SUM(I11:I19)</f>
        <v>0</v>
      </c>
      <c r="J20" s="17"/>
      <c r="K20" s="12"/>
      <c r="L20" s="16"/>
      <c r="M20" s="15"/>
      <c r="N20" s="14" t="s">
        <v>63</v>
      </c>
      <c r="O20" s="10"/>
      <c r="P20" s="10"/>
      <c r="Q20" s="10"/>
      <c r="R20" s="77" t="s">
        <v>31</v>
      </c>
      <c r="S20" s="78">
        <f t="shared" si="4"/>
        <v>0.75</v>
      </c>
      <c r="T20" s="9"/>
      <c r="U20" s="5"/>
      <c r="V20" s="5"/>
    </row>
    <row r="21" spans="1:22" ht="13.5" customHeight="1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2"/>
      <c r="L21" s="12"/>
      <c r="M21" s="13"/>
      <c r="N21" s="76" t="s">
        <v>64</v>
      </c>
      <c r="O21" s="10"/>
      <c r="P21" s="10"/>
      <c r="Q21" s="10"/>
      <c r="R21" s="77" t="s">
        <v>31</v>
      </c>
      <c r="S21" s="78">
        <f t="shared" si="4"/>
        <v>0.75</v>
      </c>
      <c r="T21" s="9"/>
      <c r="U21" s="7"/>
      <c r="V21" s="7"/>
    </row>
    <row r="22" spans="1:22" ht="13.5" customHeight="1" x14ac:dyDescent="0.15">
      <c r="A22" s="11" t="s">
        <v>60</v>
      </c>
      <c r="B22" s="11"/>
      <c r="C22" s="11"/>
      <c r="D22" s="11"/>
      <c r="E22" s="11"/>
      <c r="F22" s="11"/>
      <c r="G22" s="11"/>
      <c r="H22" s="11"/>
      <c r="I22" s="11"/>
      <c r="J22" s="11"/>
      <c r="K22" s="12"/>
      <c r="L22" s="12"/>
      <c r="M22" s="12"/>
      <c r="N22" s="74" t="s">
        <v>27</v>
      </c>
      <c r="O22" s="10"/>
      <c r="P22" s="10"/>
      <c r="Q22" s="10"/>
      <c r="R22" s="77" t="s">
        <v>31</v>
      </c>
      <c r="S22" s="78">
        <f t="shared" si="4"/>
        <v>0.75</v>
      </c>
      <c r="T22" s="9"/>
      <c r="U22" s="7"/>
      <c r="V22" s="7"/>
    </row>
    <row r="23" spans="1:22" x14ac:dyDescent="0.15">
      <c r="A23" s="11" t="s">
        <v>18</v>
      </c>
      <c r="B23" s="11"/>
      <c r="C23" s="11"/>
      <c r="D23" s="11"/>
      <c r="E23" s="11"/>
      <c r="F23" s="11"/>
      <c r="G23" s="11"/>
      <c r="H23" s="11"/>
      <c r="I23" s="11"/>
      <c r="J23" s="11"/>
      <c r="L23" s="7"/>
      <c r="M23" s="7"/>
      <c r="N23" s="74"/>
      <c r="O23" s="10"/>
      <c r="P23" s="10"/>
      <c r="Q23" s="10"/>
      <c r="R23" s="77"/>
      <c r="S23" s="78"/>
      <c r="T23" s="9"/>
      <c r="U23" s="7"/>
      <c r="V23" s="7"/>
    </row>
    <row r="24" spans="1:22" x14ac:dyDescent="0.15">
      <c r="A24" s="11" t="s">
        <v>62</v>
      </c>
      <c r="B24" s="11"/>
      <c r="C24" s="11"/>
      <c r="D24" s="11"/>
      <c r="E24" s="11"/>
      <c r="F24" s="11"/>
      <c r="G24" s="11"/>
      <c r="H24" s="11"/>
      <c r="I24" s="11"/>
      <c r="J24" s="11"/>
      <c r="L24" s="7"/>
      <c r="M24" s="7"/>
      <c r="N24" s="75"/>
      <c r="O24" s="10"/>
      <c r="P24" s="10"/>
      <c r="Q24" s="10"/>
      <c r="R24" s="75"/>
      <c r="S24" s="79"/>
      <c r="T24" s="9"/>
      <c r="U24" s="7"/>
      <c r="V24" s="7"/>
    </row>
    <row r="25" spans="1:22" x14ac:dyDescent="0.15">
      <c r="A25" s="11" t="s">
        <v>19</v>
      </c>
      <c r="B25" s="11"/>
      <c r="C25" s="11"/>
      <c r="D25" s="11"/>
      <c r="E25" s="11"/>
      <c r="F25" s="11"/>
      <c r="G25" s="11"/>
      <c r="H25" s="11"/>
      <c r="I25" s="11"/>
      <c r="J25" s="11"/>
      <c r="L25" s="7"/>
      <c r="M25" s="7"/>
      <c r="N25" s="14"/>
      <c r="O25" s="8"/>
      <c r="P25" s="8"/>
      <c r="Q25" s="8"/>
      <c r="R25" s="14"/>
      <c r="T25" s="9"/>
      <c r="U25" s="7"/>
      <c r="V25" s="7"/>
    </row>
    <row r="26" spans="1:22" x14ac:dyDescent="0.15">
      <c r="A26" s="11" t="s">
        <v>20</v>
      </c>
      <c r="B26" s="11"/>
      <c r="C26" s="11"/>
      <c r="D26" s="11"/>
      <c r="E26" s="11"/>
      <c r="F26" s="11"/>
      <c r="G26" s="11"/>
      <c r="H26" s="11"/>
      <c r="I26" s="11"/>
      <c r="J26" s="11"/>
      <c r="L26" s="7"/>
      <c r="M26" s="7"/>
      <c r="N26" s="14"/>
      <c r="O26" s="8"/>
      <c r="P26" s="8"/>
      <c r="Q26" s="8"/>
      <c r="R26" s="14"/>
      <c r="T26" s="9"/>
      <c r="U26" s="7"/>
      <c r="V26" s="7"/>
    </row>
    <row r="27" spans="1:22" x14ac:dyDescent="0.15">
      <c r="L27" s="7"/>
      <c r="M27" s="7"/>
      <c r="N27" s="14"/>
      <c r="O27" s="8"/>
      <c r="P27" s="8"/>
      <c r="Q27" s="8"/>
      <c r="R27" s="14"/>
      <c r="T27" s="9"/>
      <c r="U27" s="7"/>
      <c r="V27" s="7"/>
    </row>
    <row r="28" spans="1:22" x14ac:dyDescent="0.15">
      <c r="L28" s="7"/>
      <c r="M28" s="7"/>
      <c r="N28" s="14"/>
      <c r="O28" s="8"/>
      <c r="P28" s="8"/>
      <c r="Q28" s="8"/>
      <c r="R28" s="14"/>
      <c r="T28" s="7"/>
      <c r="U28" s="7"/>
      <c r="V28" s="7"/>
    </row>
    <row r="29" spans="1:22" x14ac:dyDescent="0.15">
      <c r="L29" s="7"/>
      <c r="M29" s="7"/>
      <c r="N29" s="14"/>
      <c r="O29" s="8"/>
      <c r="P29" s="8"/>
      <c r="Q29" s="8"/>
      <c r="R29" s="14"/>
      <c r="T29" s="7"/>
      <c r="U29" s="7"/>
      <c r="V29" s="7"/>
    </row>
    <row r="30" spans="1:22" x14ac:dyDescent="0.15">
      <c r="L30" s="7"/>
      <c r="M30" s="7"/>
      <c r="N30" s="14"/>
      <c r="O30" s="8"/>
      <c r="P30" s="8"/>
      <c r="Q30" s="8"/>
      <c r="R30" s="14"/>
      <c r="T30" s="7"/>
      <c r="U30" s="7"/>
      <c r="V30" s="7"/>
    </row>
    <row r="31" spans="1:22" x14ac:dyDescent="0.15">
      <c r="L31" s="7"/>
      <c r="M31" s="7"/>
      <c r="N31" s="14"/>
      <c r="O31" s="8"/>
      <c r="P31" s="8"/>
      <c r="Q31" s="8"/>
      <c r="R31" s="14"/>
      <c r="T31" s="7"/>
      <c r="U31" s="7"/>
      <c r="V31" s="7"/>
    </row>
    <row r="32" spans="1:22" x14ac:dyDescent="0.15">
      <c r="L32" s="7"/>
      <c r="M32" s="7"/>
      <c r="N32" s="14"/>
      <c r="O32" s="8"/>
      <c r="P32" s="8"/>
      <c r="Q32" s="8"/>
      <c r="R32" s="14"/>
      <c r="T32" s="7"/>
      <c r="U32" s="7"/>
      <c r="V32" s="7"/>
    </row>
    <row r="33" spans="12:22" x14ac:dyDescent="0.15">
      <c r="L33" s="7"/>
      <c r="M33" s="7"/>
      <c r="N33" s="14"/>
      <c r="O33" s="8"/>
      <c r="P33" s="8"/>
      <c r="Q33" s="8"/>
      <c r="R33" s="14"/>
      <c r="T33" s="7"/>
      <c r="U33" s="7"/>
      <c r="V33" s="7"/>
    </row>
    <row r="34" spans="12:22" x14ac:dyDescent="0.15">
      <c r="L34" s="7"/>
      <c r="M34" s="7"/>
      <c r="N34" s="14"/>
      <c r="O34" s="8"/>
      <c r="P34" s="8"/>
      <c r="Q34" s="8"/>
      <c r="R34" s="14"/>
      <c r="T34" s="7"/>
      <c r="U34" s="7"/>
      <c r="V34" s="7"/>
    </row>
    <row r="35" spans="12:22" x14ac:dyDescent="0.15">
      <c r="L35" s="7"/>
      <c r="M35" s="7"/>
      <c r="T35" s="7"/>
      <c r="U35" s="7"/>
      <c r="V35" s="7"/>
    </row>
    <row r="36" spans="12:22" x14ac:dyDescent="0.15">
      <c r="L36" s="7"/>
      <c r="M36" s="7"/>
      <c r="T36" s="7"/>
      <c r="U36" s="7"/>
      <c r="V36" s="7"/>
    </row>
    <row r="37" spans="12:22" x14ac:dyDescent="0.15">
      <c r="L37" s="7"/>
      <c r="M37" s="7"/>
      <c r="T37" s="7"/>
      <c r="U37" s="7"/>
      <c r="V37" s="7"/>
    </row>
    <row r="38" spans="12:22" x14ac:dyDescent="0.15">
      <c r="L38" s="7"/>
      <c r="M38" s="7"/>
      <c r="U38" s="7"/>
      <c r="V38" s="7"/>
    </row>
  </sheetData>
  <sheetProtection formatCells="0" formatRows="0" insertRows="0" sort="0" autoFilter="0"/>
  <dataConsolidate/>
  <mergeCells count="12">
    <mergeCell ref="A2:J3"/>
    <mergeCell ref="A7:A8"/>
    <mergeCell ref="B7:B8"/>
    <mergeCell ref="C7:C8"/>
    <mergeCell ref="D7:D8"/>
    <mergeCell ref="E7:E8"/>
    <mergeCell ref="F7:F8"/>
    <mergeCell ref="H5:J5"/>
    <mergeCell ref="G7:G8"/>
    <mergeCell ref="H7:H8"/>
    <mergeCell ref="I7:I8"/>
    <mergeCell ref="J7:J8"/>
  </mergeCells>
  <phoneticPr fontId="2"/>
  <dataValidations count="4">
    <dataValidation allowBlank="1" showInputMessage="1" showErrorMessage="1" promptTitle="要綱別表１「2基準額」の記載に基づく額を記載。" prompt="「２基準額」に「群馬県知事が必要と認めた額」と記載がある場合は内示額を記載。_x000a_ただし、補助率が３／４の場合は、内示額に４／３を乗じた額を記載。" sqref="F11:F19" xr:uid="{00000000-0002-0000-0000-000000000000}"/>
    <dataValidation allowBlank="1" showInputMessage="1" showErrorMessage="1" promptTitle="(A)「総事業費」のうち補助対象の金額を記載。" prompt="全額が補助対象となっている場合は、（A)欄の金額を転記。" sqref="E11:E19" xr:uid="{00000000-0002-0000-0000-000001000000}"/>
    <dataValidation allowBlank="1" showInputMessage="1" showErrorMessage="1" promptTitle="参加費等の収入がある場合は、その金額を記載。" prompt="収入がない場合は、「０」と記載。" sqref="C11:C19" xr:uid="{00000000-0002-0000-0000-000002000000}"/>
    <dataValidation type="list" allowBlank="1" showInputMessage="1" showErrorMessage="1" promptTitle="リストから選択" prompt="リストから該当の事業を選択してください。" sqref="A11:A19" xr:uid="{00000000-0002-0000-0000-000003000000}">
      <formula1>$N$6:$N$22</formula1>
    </dataValidation>
  </dataValidations>
  <pageMargins left="0.74803149606299213" right="0.23622047244094491" top="0.74803149606299213" bottom="0.74803149606299213" header="0.31496062992125984" footer="0.31496062992125984"/>
  <pageSetup paperSize="9" scale="97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V38"/>
  <sheetViews>
    <sheetView showGridLines="0" topLeftCell="A14" zoomScale="90" zoomScaleNormal="90" workbookViewId="0">
      <selection sqref="A1:J26"/>
    </sheetView>
  </sheetViews>
  <sheetFormatPr defaultRowHeight="13.5" x14ac:dyDescent="0.15"/>
  <cols>
    <col min="1" max="1" width="18" style="41" customWidth="1"/>
    <col min="2" max="9" width="12.5" style="41" customWidth="1"/>
    <col min="10" max="10" width="12.5" style="72" customWidth="1"/>
    <col min="11" max="11" width="9" style="41"/>
    <col min="12" max="12" width="9" style="43"/>
    <col min="13" max="13" width="9.5" style="43" bestFit="1" customWidth="1"/>
    <col min="14" max="14" width="11.625" style="49" hidden="1" customWidth="1"/>
    <col min="15" max="15" width="10.25" style="49" hidden="1" customWidth="1"/>
    <col min="16" max="16" width="9.75" style="49" hidden="1" customWidth="1"/>
    <col min="17" max="17" width="15.875" style="49" hidden="1" customWidth="1"/>
    <col min="18" max="18" width="6.25" style="49" hidden="1" customWidth="1"/>
    <col min="19" max="19" width="12.125" style="49" hidden="1" customWidth="1"/>
    <col min="20" max="21" width="9" style="49"/>
    <col min="22" max="22" width="9" style="70"/>
    <col min="23" max="16384" width="9" style="43"/>
  </cols>
  <sheetData>
    <row r="1" spans="1:22" x14ac:dyDescent="0.15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40"/>
      <c r="L1" s="41"/>
      <c r="M1" s="41"/>
      <c r="N1" s="42"/>
      <c r="O1" s="42"/>
      <c r="P1" s="42"/>
      <c r="Q1" s="42"/>
      <c r="R1" s="42"/>
      <c r="S1" s="42"/>
      <c r="T1" s="42"/>
      <c r="U1" s="42"/>
      <c r="V1" s="41"/>
    </row>
    <row r="2" spans="1:22" x14ac:dyDescent="0.15">
      <c r="A2" s="90" t="s">
        <v>4</v>
      </c>
      <c r="B2" s="90"/>
      <c r="C2" s="90"/>
      <c r="D2" s="90"/>
      <c r="E2" s="90"/>
      <c r="F2" s="90"/>
      <c r="G2" s="90"/>
      <c r="H2" s="90"/>
      <c r="I2" s="90"/>
      <c r="J2" s="90"/>
      <c r="L2" s="41"/>
      <c r="M2" s="41"/>
      <c r="N2" s="42"/>
      <c r="O2" s="42"/>
      <c r="P2" s="42"/>
      <c r="Q2" s="42"/>
      <c r="R2" s="42"/>
      <c r="S2" s="42"/>
      <c r="T2" s="42"/>
      <c r="U2" s="42"/>
      <c r="V2" s="41"/>
    </row>
    <row r="3" spans="1:22" x14ac:dyDescent="0.15">
      <c r="A3" s="90"/>
      <c r="B3" s="90"/>
      <c r="C3" s="90"/>
      <c r="D3" s="90"/>
      <c r="E3" s="90"/>
      <c r="F3" s="90"/>
      <c r="G3" s="90"/>
      <c r="H3" s="90"/>
      <c r="I3" s="90"/>
      <c r="J3" s="90"/>
      <c r="L3" s="41"/>
      <c r="M3" s="41"/>
      <c r="N3" s="42"/>
      <c r="O3" s="42"/>
      <c r="P3" s="42"/>
      <c r="Q3" s="42"/>
      <c r="R3" s="42"/>
      <c r="S3" s="42"/>
      <c r="T3" s="42"/>
      <c r="U3" s="42"/>
      <c r="V3" s="41"/>
    </row>
    <row r="4" spans="1:22" x14ac:dyDescent="0.15">
      <c r="A4" s="39"/>
      <c r="B4" s="39"/>
      <c r="C4" s="39"/>
      <c r="D4" s="39"/>
      <c r="E4" s="39"/>
      <c r="F4" s="39"/>
      <c r="G4" s="39"/>
      <c r="H4" s="39"/>
      <c r="I4" s="39"/>
      <c r="J4" s="40"/>
      <c r="L4" s="41"/>
      <c r="M4" s="41"/>
      <c r="N4" s="42"/>
      <c r="O4" s="42"/>
      <c r="P4" s="42"/>
      <c r="Q4" s="42"/>
      <c r="R4" s="42"/>
      <c r="S4" s="42"/>
      <c r="T4" s="42"/>
      <c r="U4" s="42"/>
      <c r="V4" s="41"/>
    </row>
    <row r="5" spans="1:22" ht="26.25" customHeight="1" x14ac:dyDescent="0.15">
      <c r="A5" s="39"/>
      <c r="B5" s="39"/>
      <c r="C5" s="39"/>
      <c r="D5" s="39"/>
      <c r="E5" s="39"/>
      <c r="F5" s="39"/>
      <c r="G5" s="44" t="s">
        <v>33</v>
      </c>
      <c r="H5" s="91" t="s">
        <v>44</v>
      </c>
      <c r="I5" s="91"/>
      <c r="J5" s="91"/>
      <c r="L5" s="41"/>
      <c r="M5" s="41"/>
      <c r="N5" s="42"/>
      <c r="O5" s="42"/>
      <c r="P5" s="42"/>
      <c r="Q5" s="42"/>
      <c r="R5" s="42"/>
      <c r="S5" s="42"/>
      <c r="T5" s="42"/>
      <c r="U5" s="42"/>
      <c r="V5" s="41"/>
    </row>
    <row r="6" spans="1:22" x14ac:dyDescent="0.15">
      <c r="A6" s="45"/>
      <c r="B6" s="45"/>
      <c r="C6" s="45"/>
      <c r="D6" s="45"/>
      <c r="E6" s="45"/>
      <c r="F6" s="45"/>
      <c r="G6" s="45"/>
      <c r="H6" s="45"/>
      <c r="I6" s="45"/>
      <c r="J6" s="46"/>
      <c r="K6" s="47"/>
      <c r="L6" s="47"/>
      <c r="M6" s="48"/>
      <c r="N6" s="92" t="s">
        <v>36</v>
      </c>
      <c r="O6" s="93"/>
      <c r="P6" s="93"/>
      <c r="Q6" s="93"/>
      <c r="R6" s="94" t="s">
        <v>30</v>
      </c>
      <c r="S6" s="95">
        <v>1</v>
      </c>
      <c r="U6" s="42"/>
      <c r="V6" s="41"/>
    </row>
    <row r="7" spans="1:22" x14ac:dyDescent="0.15">
      <c r="A7" s="86" t="s">
        <v>0</v>
      </c>
      <c r="B7" s="86" t="s">
        <v>1</v>
      </c>
      <c r="C7" s="86" t="s">
        <v>2</v>
      </c>
      <c r="D7" s="86" t="s">
        <v>9</v>
      </c>
      <c r="E7" s="86" t="s">
        <v>3</v>
      </c>
      <c r="F7" s="86" t="s">
        <v>5</v>
      </c>
      <c r="G7" s="86" t="s">
        <v>6</v>
      </c>
      <c r="H7" s="86" t="s">
        <v>7</v>
      </c>
      <c r="I7" s="86" t="s">
        <v>28</v>
      </c>
      <c r="J7" s="88" t="s">
        <v>8</v>
      </c>
      <c r="K7" s="47"/>
      <c r="L7" s="47"/>
      <c r="M7" s="48"/>
      <c r="N7" s="92" t="s">
        <v>37</v>
      </c>
      <c r="O7" s="93"/>
      <c r="P7" s="93"/>
      <c r="Q7" s="93"/>
      <c r="R7" s="94" t="s">
        <v>30</v>
      </c>
      <c r="S7" s="95">
        <v>1</v>
      </c>
      <c r="U7" s="42"/>
      <c r="V7" s="41"/>
    </row>
    <row r="8" spans="1:22" x14ac:dyDescent="0.15">
      <c r="A8" s="87"/>
      <c r="B8" s="87"/>
      <c r="C8" s="87"/>
      <c r="D8" s="87"/>
      <c r="E8" s="87"/>
      <c r="F8" s="87"/>
      <c r="G8" s="87"/>
      <c r="H8" s="87"/>
      <c r="I8" s="87"/>
      <c r="J8" s="89"/>
      <c r="K8" s="47"/>
      <c r="L8" s="47"/>
      <c r="M8" s="48"/>
      <c r="N8" s="92" t="s">
        <v>21</v>
      </c>
      <c r="O8" s="93"/>
      <c r="P8" s="93"/>
      <c r="Q8" s="93"/>
      <c r="R8" s="94" t="s">
        <v>30</v>
      </c>
      <c r="S8" s="95">
        <v>1</v>
      </c>
      <c r="U8" s="42"/>
      <c r="V8" s="41"/>
    </row>
    <row r="9" spans="1:22" x14ac:dyDescent="0.15">
      <c r="A9" s="50"/>
      <c r="B9" s="51" t="s">
        <v>12</v>
      </c>
      <c r="C9" s="51" t="s">
        <v>11</v>
      </c>
      <c r="D9" s="52" t="s">
        <v>10</v>
      </c>
      <c r="E9" s="52" t="s">
        <v>13</v>
      </c>
      <c r="F9" s="52" t="s">
        <v>14</v>
      </c>
      <c r="G9" s="52" t="s">
        <v>15</v>
      </c>
      <c r="H9" s="52" t="s">
        <v>16</v>
      </c>
      <c r="I9" s="52" t="s">
        <v>17</v>
      </c>
      <c r="J9" s="53"/>
      <c r="K9" s="47"/>
      <c r="L9" s="47"/>
      <c r="M9" s="48"/>
      <c r="N9" s="92" t="s">
        <v>22</v>
      </c>
      <c r="O9" s="93"/>
      <c r="P9" s="93"/>
      <c r="Q9" s="93"/>
      <c r="R9" s="94" t="s">
        <v>30</v>
      </c>
      <c r="S9" s="95">
        <v>1</v>
      </c>
      <c r="U9" s="42"/>
      <c r="V9" s="41"/>
    </row>
    <row r="10" spans="1:22" x14ac:dyDescent="0.15">
      <c r="A10" s="54"/>
      <c r="B10" s="55" t="s">
        <v>29</v>
      </c>
      <c r="C10" s="55" t="s">
        <v>29</v>
      </c>
      <c r="D10" s="55" t="s">
        <v>29</v>
      </c>
      <c r="E10" s="55" t="s">
        <v>29</v>
      </c>
      <c r="F10" s="55" t="s">
        <v>29</v>
      </c>
      <c r="G10" s="55" t="s">
        <v>29</v>
      </c>
      <c r="H10" s="55"/>
      <c r="I10" s="55" t="s">
        <v>29</v>
      </c>
      <c r="J10" s="56"/>
      <c r="K10" s="47"/>
      <c r="L10" s="47"/>
      <c r="M10" s="48"/>
      <c r="N10" s="92" t="s">
        <v>34</v>
      </c>
      <c r="O10" s="93"/>
      <c r="P10" s="93"/>
      <c r="Q10" s="93"/>
      <c r="R10" s="94" t="s">
        <v>41</v>
      </c>
      <c r="S10" s="95">
        <f>3/4</f>
        <v>0.75</v>
      </c>
      <c r="U10" s="42"/>
      <c r="V10" s="41"/>
    </row>
    <row r="11" spans="1:22" ht="51" customHeight="1" x14ac:dyDescent="0.15">
      <c r="A11" s="57" t="s">
        <v>37</v>
      </c>
      <c r="B11" s="58">
        <v>300000</v>
      </c>
      <c r="C11" s="58">
        <v>0</v>
      </c>
      <c r="D11" s="59">
        <f>IF(B11=0,"",B11-C11)</f>
        <v>300000</v>
      </c>
      <c r="E11" s="58">
        <v>250000</v>
      </c>
      <c r="F11" s="58">
        <v>250000</v>
      </c>
      <c r="G11" s="59">
        <f>IF(B11=0,"",MIN(D11:F11))</f>
        <v>250000</v>
      </c>
      <c r="H11" s="3" t="str">
        <f>IFERROR(VLOOKUP(A11,$N$6:$R$22,5,FALSE),"")</f>
        <v>10/10</v>
      </c>
      <c r="I11" s="59">
        <f>IFERROR(ROUNDDOWN(G11*VLOOKUP(A11,$N$6:$S$22,6,FALSE),-3),"")</f>
        <v>250000</v>
      </c>
      <c r="J11" s="60"/>
      <c r="K11" s="47"/>
      <c r="M11" s="48"/>
      <c r="N11" s="92" t="s">
        <v>23</v>
      </c>
      <c r="O11" s="93"/>
      <c r="P11" s="93"/>
      <c r="Q11" s="93"/>
      <c r="R11" s="94" t="s">
        <v>31</v>
      </c>
      <c r="S11" s="95">
        <f>3/4</f>
        <v>0.75</v>
      </c>
      <c r="U11" s="42"/>
      <c r="V11" s="41"/>
    </row>
    <row r="12" spans="1:22" ht="54" x14ac:dyDescent="0.15">
      <c r="A12" s="57" t="s">
        <v>38</v>
      </c>
      <c r="B12" s="58">
        <v>310000</v>
      </c>
      <c r="C12" s="58">
        <v>0</v>
      </c>
      <c r="D12" s="59">
        <f t="shared" ref="D12:D19" si="0">IF(B12=0,"",B12-C12)</f>
        <v>310000</v>
      </c>
      <c r="E12" s="58">
        <v>250000</v>
      </c>
      <c r="F12" s="58">
        <v>250000</v>
      </c>
      <c r="G12" s="59">
        <f t="shared" ref="G12:G19" si="1">IF(B12=0,"",MIN(D12:F12))</f>
        <v>250000</v>
      </c>
      <c r="H12" s="3" t="str">
        <f>IFERROR(VLOOKUP(A12,$N$6:$R$22,5,FALSE),"")</f>
        <v>10/10</v>
      </c>
      <c r="I12" s="59">
        <f>IFERROR(ROUNDDOWN(G12*VLOOKUP(A12,$N$6:$S$22,6,FALSE),-3),"")</f>
        <v>250000</v>
      </c>
      <c r="J12" s="60" t="s">
        <v>43</v>
      </c>
      <c r="K12" s="47"/>
      <c r="L12" s="47"/>
      <c r="M12" s="61"/>
      <c r="N12" s="74" t="s">
        <v>65</v>
      </c>
      <c r="O12" s="75"/>
      <c r="P12" s="75"/>
      <c r="Q12" s="75"/>
      <c r="R12" s="96" t="s">
        <v>30</v>
      </c>
      <c r="S12" s="97">
        <v>1</v>
      </c>
      <c r="U12" s="42"/>
      <c r="V12" s="41"/>
    </row>
    <row r="13" spans="1:22" ht="54" x14ac:dyDescent="0.15">
      <c r="A13" s="57" t="s">
        <v>38</v>
      </c>
      <c r="B13" s="58">
        <v>250000</v>
      </c>
      <c r="C13" s="58">
        <v>0</v>
      </c>
      <c r="D13" s="59">
        <f t="shared" si="0"/>
        <v>250000</v>
      </c>
      <c r="E13" s="58">
        <v>250000</v>
      </c>
      <c r="F13" s="58">
        <v>250000</v>
      </c>
      <c r="G13" s="59">
        <f t="shared" si="1"/>
        <v>250000</v>
      </c>
      <c r="H13" s="3" t="str">
        <f>IFERROR(VLOOKUP(A13,$N$6:$R$22,5,FALSE),"")</f>
        <v>10/10</v>
      </c>
      <c r="I13" s="59">
        <f>IFERROR(ROUNDDOWN(G13*VLOOKUP(A13,$N$6:$S$22,6,FALSE),-3),"")</f>
        <v>250000</v>
      </c>
      <c r="J13" s="60" t="s">
        <v>42</v>
      </c>
      <c r="K13" s="47"/>
      <c r="L13" s="47"/>
      <c r="M13" s="61"/>
      <c r="N13" s="92" t="s">
        <v>24</v>
      </c>
      <c r="O13" s="93"/>
      <c r="P13" s="93"/>
      <c r="Q13" s="93"/>
      <c r="R13" s="94" t="s">
        <v>32</v>
      </c>
      <c r="S13" s="95">
        <f>2/3</f>
        <v>0.66666666666666663</v>
      </c>
      <c r="U13" s="42"/>
      <c r="V13" s="41"/>
    </row>
    <row r="14" spans="1:22" ht="30" customHeight="1" x14ac:dyDescent="0.15">
      <c r="A14" s="57" t="s">
        <v>25</v>
      </c>
      <c r="B14" s="58">
        <v>200000</v>
      </c>
      <c r="C14" s="58">
        <v>10000</v>
      </c>
      <c r="D14" s="59">
        <f t="shared" si="0"/>
        <v>190000</v>
      </c>
      <c r="E14" s="58">
        <v>190000</v>
      </c>
      <c r="F14" s="58">
        <v>190000</v>
      </c>
      <c r="G14" s="59">
        <f t="shared" si="1"/>
        <v>190000</v>
      </c>
      <c r="H14" s="3" t="str">
        <f>IFERROR(VLOOKUP(A14,$N$6:$R$22,5,FALSE),"")</f>
        <v>3/4</v>
      </c>
      <c r="I14" s="59">
        <f>IFERROR(ROUNDDOWN(G14*VLOOKUP(A14,$N$6:$S$22,6,FALSE),-3),"")</f>
        <v>142000</v>
      </c>
      <c r="J14" s="60"/>
      <c r="K14" s="47"/>
      <c r="L14" s="47"/>
      <c r="M14" s="61"/>
      <c r="N14" s="92" t="s">
        <v>35</v>
      </c>
      <c r="O14" s="93"/>
      <c r="P14" s="93"/>
      <c r="Q14" s="93"/>
      <c r="R14" s="94" t="s">
        <v>30</v>
      </c>
      <c r="S14" s="95">
        <v>1</v>
      </c>
      <c r="U14" s="42"/>
      <c r="V14" s="41"/>
    </row>
    <row r="15" spans="1:22" ht="30" customHeight="1" x14ac:dyDescent="0.15">
      <c r="A15" s="62"/>
      <c r="B15" s="59"/>
      <c r="C15" s="59"/>
      <c r="D15" s="59" t="str">
        <f t="shared" si="0"/>
        <v/>
      </c>
      <c r="E15" s="58"/>
      <c r="F15" s="58"/>
      <c r="G15" s="59" t="str">
        <f t="shared" si="1"/>
        <v/>
      </c>
      <c r="H15" s="3" t="str">
        <f>IFERROR(VLOOKUP(A15,$N$6:$R$22,5,FALSE),"")</f>
        <v/>
      </c>
      <c r="I15" s="59" t="str">
        <f>IFERROR(ROUNDDOWN(G15*VLOOKUP(A15,$N$6:$S$22,6,FALSE),-3),"")</f>
        <v/>
      </c>
      <c r="J15" s="60"/>
      <c r="K15" s="47"/>
      <c r="L15" s="47"/>
      <c r="M15" s="61"/>
      <c r="N15" s="92" t="s">
        <v>38</v>
      </c>
      <c r="O15" s="93"/>
      <c r="P15" s="93"/>
      <c r="Q15" s="93"/>
      <c r="R15" s="94" t="s">
        <v>30</v>
      </c>
      <c r="S15" s="95">
        <v>1</v>
      </c>
      <c r="U15" s="42"/>
      <c r="V15" s="41"/>
    </row>
    <row r="16" spans="1:22" ht="30" customHeight="1" x14ac:dyDescent="0.15">
      <c r="A16" s="62"/>
      <c r="B16" s="59"/>
      <c r="C16" s="59"/>
      <c r="D16" s="59" t="str">
        <f t="shared" si="0"/>
        <v/>
      </c>
      <c r="E16" s="58"/>
      <c r="F16" s="58"/>
      <c r="G16" s="59" t="str">
        <f t="shared" si="1"/>
        <v/>
      </c>
      <c r="H16" s="3" t="str">
        <f>IFERROR(VLOOKUP(A16,$N$6:$R$22,5,FALSE),"")</f>
        <v/>
      </c>
      <c r="I16" s="59" t="str">
        <f>IFERROR(ROUNDDOWN(G16*VLOOKUP(A16,$N$6:$S$22,6,FALSE),-3),"")</f>
        <v/>
      </c>
      <c r="J16" s="60"/>
      <c r="K16" s="47"/>
      <c r="L16" s="47"/>
      <c r="M16" s="48"/>
      <c r="N16" s="92" t="s">
        <v>39</v>
      </c>
      <c r="O16" s="93"/>
      <c r="P16" s="93"/>
      <c r="Q16" s="93"/>
      <c r="R16" s="94" t="s">
        <v>30</v>
      </c>
      <c r="S16" s="95">
        <v>1</v>
      </c>
      <c r="U16" s="42"/>
      <c r="V16" s="41"/>
    </row>
    <row r="17" spans="1:22" ht="30" customHeight="1" x14ac:dyDescent="0.15">
      <c r="A17" s="62"/>
      <c r="B17" s="59"/>
      <c r="C17" s="59"/>
      <c r="D17" s="59" t="str">
        <f t="shared" si="0"/>
        <v/>
      </c>
      <c r="E17" s="58"/>
      <c r="F17" s="58"/>
      <c r="G17" s="59" t="str">
        <f t="shared" si="1"/>
        <v/>
      </c>
      <c r="H17" s="3" t="str">
        <f>IFERROR(VLOOKUP(A17,$N$6:$R$22,5,FALSE),"")</f>
        <v/>
      </c>
      <c r="I17" s="59" t="str">
        <f>IFERROR(ROUNDDOWN(G17*VLOOKUP(A17,$N$6:$S$22,6,FALSE),-3),"")</f>
        <v/>
      </c>
      <c r="J17" s="60"/>
      <c r="K17" s="47"/>
      <c r="L17" s="47"/>
      <c r="M17" s="61"/>
      <c r="N17" s="92" t="s">
        <v>61</v>
      </c>
      <c r="O17" s="93"/>
      <c r="P17" s="93"/>
      <c r="Q17" s="93"/>
      <c r="R17" s="94" t="s">
        <v>31</v>
      </c>
      <c r="S17" s="95">
        <f t="shared" ref="S17" si="2">3/4</f>
        <v>0.75</v>
      </c>
      <c r="U17" s="42"/>
      <c r="V17" s="41"/>
    </row>
    <row r="18" spans="1:22" ht="30" customHeight="1" x14ac:dyDescent="0.15">
      <c r="A18" s="62"/>
      <c r="B18" s="59"/>
      <c r="C18" s="59"/>
      <c r="D18" s="59" t="str">
        <f t="shared" si="0"/>
        <v/>
      </c>
      <c r="E18" s="58"/>
      <c r="F18" s="58"/>
      <c r="G18" s="59" t="str">
        <f t="shared" si="1"/>
        <v/>
      </c>
      <c r="H18" s="3" t="str">
        <f>IFERROR(VLOOKUP(A18,$N$6:$R$22,5,FALSE),"")</f>
        <v/>
      </c>
      <c r="I18" s="59" t="str">
        <f>IFERROR(ROUNDDOWN(G18*VLOOKUP(A18,$N$6:$S$22,6,FALSE),-3),"")</f>
        <v/>
      </c>
      <c r="J18" s="60"/>
      <c r="K18" s="47"/>
      <c r="L18" s="47"/>
      <c r="M18" s="61"/>
      <c r="N18" s="92" t="s">
        <v>25</v>
      </c>
      <c r="O18" s="93"/>
      <c r="P18" s="93"/>
      <c r="Q18" s="93"/>
      <c r="R18" s="94" t="s">
        <v>31</v>
      </c>
      <c r="S18" s="95">
        <f t="shared" ref="S18:S27" si="3">3/4</f>
        <v>0.75</v>
      </c>
      <c r="U18" s="42"/>
      <c r="V18" s="41"/>
    </row>
    <row r="19" spans="1:22" ht="30" customHeight="1" x14ac:dyDescent="0.15">
      <c r="A19" s="63"/>
      <c r="B19" s="64"/>
      <c r="C19" s="64"/>
      <c r="D19" s="64" t="str">
        <f t="shared" si="0"/>
        <v/>
      </c>
      <c r="E19" s="65"/>
      <c r="F19" s="65"/>
      <c r="G19" s="64" t="str">
        <f t="shared" si="1"/>
        <v/>
      </c>
      <c r="H19" s="4" t="str">
        <f>IFERROR(VLOOKUP(A19,$N$6:$R$22,5,FALSE),"")</f>
        <v/>
      </c>
      <c r="I19" s="64" t="str">
        <f>IFERROR(ROUNDDOWN(G19*VLOOKUP(A19,$N$6:$S$22,6,FALSE),-3),"")</f>
        <v/>
      </c>
      <c r="J19" s="66"/>
      <c r="K19" s="47"/>
      <c r="L19" s="47"/>
      <c r="M19" s="61"/>
      <c r="N19" s="92" t="s">
        <v>26</v>
      </c>
      <c r="O19" s="93"/>
      <c r="P19" s="93"/>
      <c r="Q19" s="93"/>
      <c r="R19" s="94" t="s">
        <v>31</v>
      </c>
      <c r="S19" s="95">
        <f t="shared" si="3"/>
        <v>0.75</v>
      </c>
      <c r="U19" s="42"/>
      <c r="V19" s="41"/>
    </row>
    <row r="20" spans="1:22" s="71" customFormat="1" ht="30" customHeight="1" x14ac:dyDescent="0.15">
      <c r="A20" s="67" t="s">
        <v>40</v>
      </c>
      <c r="B20" s="64">
        <f>SUM(B11:B19)</f>
        <v>1060000</v>
      </c>
      <c r="C20" s="64">
        <f t="shared" ref="C20:I20" si="4">SUM(C11:C19)</f>
        <v>10000</v>
      </c>
      <c r="D20" s="64">
        <f t="shared" si="4"/>
        <v>1050000</v>
      </c>
      <c r="E20" s="64">
        <f t="shared" si="4"/>
        <v>940000</v>
      </c>
      <c r="F20" s="64">
        <f t="shared" si="4"/>
        <v>940000</v>
      </c>
      <c r="G20" s="64">
        <f t="shared" si="4"/>
        <v>940000</v>
      </c>
      <c r="H20" s="64"/>
      <c r="I20" s="64">
        <f t="shared" si="4"/>
        <v>892000</v>
      </c>
      <c r="J20" s="53"/>
      <c r="K20" s="47"/>
      <c r="L20" s="68"/>
      <c r="M20" s="69"/>
      <c r="N20" s="74" t="s">
        <v>25</v>
      </c>
      <c r="O20" s="75"/>
      <c r="P20" s="75"/>
      <c r="Q20" s="75"/>
      <c r="R20" s="96" t="s">
        <v>31</v>
      </c>
      <c r="S20" s="97">
        <f t="shared" si="3"/>
        <v>0.75</v>
      </c>
      <c r="T20" s="49"/>
      <c r="U20" s="49"/>
      <c r="V20" s="70"/>
    </row>
    <row r="21" spans="1:22" ht="13.5" customHeight="1" x14ac:dyDescent="0.15">
      <c r="A21" s="39"/>
      <c r="B21" s="39"/>
      <c r="C21" s="39"/>
      <c r="D21" s="39"/>
      <c r="E21" s="39"/>
      <c r="F21" s="39"/>
      <c r="G21" s="39"/>
      <c r="H21" s="39"/>
      <c r="I21" s="39"/>
      <c r="J21" s="40"/>
      <c r="K21" s="47"/>
      <c r="L21" s="47"/>
      <c r="M21" s="48"/>
      <c r="N21" s="74" t="s">
        <v>26</v>
      </c>
      <c r="O21" s="75"/>
      <c r="P21" s="75"/>
      <c r="Q21" s="75"/>
      <c r="R21" s="96" t="s">
        <v>31</v>
      </c>
      <c r="S21" s="97">
        <f t="shared" si="3"/>
        <v>0.75</v>
      </c>
      <c r="U21" s="42"/>
      <c r="V21" s="41"/>
    </row>
    <row r="22" spans="1:22" ht="13.5" customHeight="1" x14ac:dyDescent="0.15">
      <c r="A22" s="39" t="s">
        <v>66</v>
      </c>
      <c r="B22" s="39"/>
      <c r="C22" s="39"/>
      <c r="D22" s="39"/>
      <c r="E22" s="39"/>
      <c r="F22" s="39"/>
      <c r="G22" s="39"/>
      <c r="H22" s="39"/>
      <c r="I22" s="39"/>
      <c r="J22" s="40"/>
      <c r="K22" s="47"/>
      <c r="L22" s="47"/>
      <c r="M22" s="47"/>
      <c r="N22" s="76" t="s">
        <v>63</v>
      </c>
      <c r="O22" s="75"/>
      <c r="P22" s="75"/>
      <c r="Q22" s="75"/>
      <c r="R22" s="96" t="s">
        <v>31</v>
      </c>
      <c r="S22" s="97">
        <f t="shared" si="3"/>
        <v>0.75</v>
      </c>
      <c r="U22" s="42"/>
      <c r="V22" s="41"/>
    </row>
    <row r="23" spans="1:22" x14ac:dyDescent="0.15">
      <c r="A23" s="39" t="s">
        <v>18</v>
      </c>
      <c r="B23" s="39"/>
      <c r="C23" s="39"/>
      <c r="D23" s="39"/>
      <c r="E23" s="39"/>
      <c r="F23" s="39"/>
      <c r="G23" s="39"/>
      <c r="H23" s="39"/>
      <c r="I23" s="39"/>
      <c r="J23" s="40"/>
      <c r="L23" s="41"/>
      <c r="M23" s="41"/>
      <c r="N23" s="76" t="s">
        <v>64</v>
      </c>
      <c r="O23" s="75"/>
      <c r="P23" s="75"/>
      <c r="Q23" s="75"/>
      <c r="R23" s="96" t="s">
        <v>31</v>
      </c>
      <c r="S23" s="97">
        <f t="shared" si="3"/>
        <v>0.75</v>
      </c>
      <c r="U23" s="42"/>
      <c r="V23" s="41"/>
    </row>
    <row r="24" spans="1:22" x14ac:dyDescent="0.15">
      <c r="A24" s="39" t="s">
        <v>67</v>
      </c>
      <c r="B24" s="39"/>
      <c r="C24" s="39"/>
      <c r="D24" s="39"/>
      <c r="E24" s="39"/>
      <c r="F24" s="39"/>
      <c r="G24" s="39"/>
      <c r="H24" s="39"/>
      <c r="I24" s="39"/>
      <c r="J24" s="40"/>
      <c r="L24" s="41"/>
      <c r="M24" s="41"/>
      <c r="N24" s="74" t="s">
        <v>27</v>
      </c>
      <c r="O24" s="75"/>
      <c r="P24" s="75"/>
      <c r="Q24" s="75"/>
      <c r="R24" s="96" t="s">
        <v>31</v>
      </c>
      <c r="S24" s="97">
        <f t="shared" si="3"/>
        <v>0.75</v>
      </c>
      <c r="U24" s="42"/>
      <c r="V24" s="41"/>
    </row>
    <row r="25" spans="1:22" x14ac:dyDescent="0.15">
      <c r="A25" s="39" t="s">
        <v>19</v>
      </c>
      <c r="B25" s="39"/>
      <c r="C25" s="39"/>
      <c r="D25" s="39"/>
      <c r="E25" s="39"/>
      <c r="F25" s="39"/>
      <c r="G25" s="39"/>
      <c r="H25" s="39"/>
      <c r="I25" s="39"/>
      <c r="J25" s="40"/>
      <c r="L25" s="41"/>
      <c r="M25" s="41"/>
      <c r="N25" s="93"/>
      <c r="O25" s="93"/>
      <c r="P25" s="93"/>
      <c r="Q25" s="93"/>
      <c r="R25" s="93"/>
      <c r="S25" s="93"/>
      <c r="U25" s="42"/>
      <c r="V25" s="41"/>
    </row>
    <row r="26" spans="1:22" x14ac:dyDescent="0.15">
      <c r="A26" s="39" t="s">
        <v>20</v>
      </c>
      <c r="B26" s="39"/>
      <c r="C26" s="39"/>
      <c r="D26" s="39"/>
      <c r="E26" s="39"/>
      <c r="F26" s="39"/>
      <c r="G26" s="39"/>
      <c r="H26" s="39"/>
      <c r="I26" s="39"/>
      <c r="J26" s="40"/>
      <c r="L26" s="41"/>
      <c r="M26" s="41"/>
      <c r="N26" s="93"/>
      <c r="O26" s="93"/>
      <c r="P26" s="93"/>
      <c r="Q26" s="93"/>
      <c r="R26" s="93"/>
      <c r="S26" s="93"/>
      <c r="U26" s="42"/>
      <c r="V26" s="41"/>
    </row>
    <row r="27" spans="1:22" x14ac:dyDescent="0.15">
      <c r="L27" s="41"/>
      <c r="M27" s="41"/>
      <c r="N27" s="93"/>
      <c r="O27" s="93"/>
      <c r="P27" s="93"/>
      <c r="Q27" s="93"/>
      <c r="R27" s="93"/>
      <c r="S27" s="93"/>
      <c r="U27" s="42"/>
      <c r="V27" s="41"/>
    </row>
    <row r="28" spans="1:22" x14ac:dyDescent="0.15">
      <c r="L28" s="41"/>
      <c r="M28" s="41"/>
      <c r="U28" s="42"/>
      <c r="V28" s="41"/>
    </row>
    <row r="29" spans="1:22" x14ac:dyDescent="0.15">
      <c r="L29" s="41"/>
      <c r="M29" s="41"/>
      <c r="T29" s="42"/>
      <c r="U29" s="42"/>
      <c r="V29" s="41"/>
    </row>
    <row r="30" spans="1:22" x14ac:dyDescent="0.15">
      <c r="L30" s="41"/>
      <c r="M30" s="41"/>
      <c r="N30" s="42"/>
      <c r="O30" s="42"/>
      <c r="P30" s="42"/>
      <c r="Q30" s="42"/>
      <c r="R30" s="42"/>
      <c r="S30" s="42"/>
      <c r="T30" s="42"/>
      <c r="U30" s="42"/>
      <c r="V30" s="41"/>
    </row>
    <row r="31" spans="1:22" x14ac:dyDescent="0.15">
      <c r="L31" s="41"/>
      <c r="M31" s="41"/>
      <c r="N31" s="42"/>
      <c r="O31" s="42"/>
      <c r="P31" s="42"/>
      <c r="Q31" s="42"/>
      <c r="R31" s="42"/>
      <c r="S31" s="42"/>
      <c r="T31" s="42"/>
      <c r="U31" s="42"/>
      <c r="V31" s="41"/>
    </row>
    <row r="32" spans="1:22" x14ac:dyDescent="0.15">
      <c r="L32" s="41"/>
      <c r="M32" s="41"/>
      <c r="N32" s="42"/>
      <c r="O32" s="42"/>
      <c r="P32" s="42"/>
      <c r="Q32" s="42"/>
      <c r="R32" s="42"/>
      <c r="S32" s="42"/>
      <c r="T32" s="42"/>
      <c r="U32" s="42"/>
      <c r="V32" s="41"/>
    </row>
    <row r="33" spans="12:22" x14ac:dyDescent="0.15">
      <c r="L33" s="41"/>
      <c r="M33" s="41"/>
      <c r="N33" s="42"/>
      <c r="O33" s="42"/>
      <c r="P33" s="42"/>
      <c r="Q33" s="42"/>
      <c r="R33" s="42"/>
      <c r="S33" s="42"/>
      <c r="T33" s="42"/>
      <c r="U33" s="42"/>
      <c r="V33" s="41"/>
    </row>
    <row r="34" spans="12:22" x14ac:dyDescent="0.15">
      <c r="L34" s="41"/>
      <c r="M34" s="41"/>
      <c r="N34" s="42"/>
      <c r="O34" s="42"/>
      <c r="P34" s="42"/>
      <c r="Q34" s="42"/>
      <c r="R34" s="42"/>
      <c r="S34" s="42"/>
      <c r="T34" s="42"/>
      <c r="U34" s="42"/>
      <c r="V34" s="41"/>
    </row>
    <row r="35" spans="12:22" x14ac:dyDescent="0.15">
      <c r="L35" s="41"/>
      <c r="M35" s="41"/>
      <c r="N35" s="42"/>
      <c r="O35" s="42"/>
      <c r="P35" s="42"/>
      <c r="Q35" s="42"/>
      <c r="R35" s="42"/>
      <c r="S35" s="42"/>
      <c r="T35" s="42"/>
      <c r="U35" s="42"/>
      <c r="V35" s="41"/>
    </row>
    <row r="36" spans="12:22" x14ac:dyDescent="0.15">
      <c r="L36" s="41"/>
      <c r="M36" s="41"/>
      <c r="N36" s="42"/>
      <c r="O36" s="42"/>
      <c r="P36" s="42"/>
      <c r="Q36" s="42"/>
      <c r="R36" s="42"/>
      <c r="S36" s="42"/>
      <c r="T36" s="42"/>
      <c r="U36" s="42"/>
      <c r="V36" s="41"/>
    </row>
    <row r="37" spans="12:22" x14ac:dyDescent="0.15">
      <c r="L37" s="41"/>
      <c r="M37" s="41"/>
      <c r="N37" s="42"/>
      <c r="O37" s="42"/>
      <c r="P37" s="42"/>
      <c r="Q37" s="42"/>
      <c r="R37" s="42"/>
      <c r="S37" s="42"/>
      <c r="T37" s="42"/>
      <c r="U37" s="42"/>
      <c r="V37" s="41"/>
    </row>
    <row r="38" spans="12:22" x14ac:dyDescent="0.15">
      <c r="L38" s="41"/>
      <c r="M38" s="41"/>
      <c r="N38" s="42"/>
      <c r="O38" s="42"/>
      <c r="P38" s="42"/>
      <c r="Q38" s="42"/>
      <c r="R38" s="42"/>
      <c r="S38" s="42"/>
      <c r="T38" s="42"/>
      <c r="U38" s="42"/>
      <c r="V38" s="41"/>
    </row>
  </sheetData>
  <sheetProtection sheet="1" formatCells="0" formatRows="0" insertRows="0" sort="0" autoFilter="0"/>
  <mergeCells count="12">
    <mergeCell ref="G7:G8"/>
    <mergeCell ref="H7:H8"/>
    <mergeCell ref="I7:I8"/>
    <mergeCell ref="J7:J8"/>
    <mergeCell ref="A2:J3"/>
    <mergeCell ref="A7:A8"/>
    <mergeCell ref="B7:B8"/>
    <mergeCell ref="C7:C8"/>
    <mergeCell ref="D7:D8"/>
    <mergeCell ref="E7:E8"/>
    <mergeCell ref="F7:F8"/>
    <mergeCell ref="H5:J5"/>
  </mergeCells>
  <phoneticPr fontId="2"/>
  <dataValidations count="4">
    <dataValidation allowBlank="1" showInputMessage="1" showErrorMessage="1" promptTitle="参加費等の収入がある場合は、その金額を記載。" prompt="収入がない場合は、「０」と記載。" sqref="C11:C19" xr:uid="{00000000-0002-0000-0100-000001000000}"/>
    <dataValidation allowBlank="1" showInputMessage="1" showErrorMessage="1" promptTitle="(A)「総事業費」のうち補助対象の金額を記載。" prompt="全額が補助対象となっている場合は、（A)欄の金額を転記。" sqref="E11:E19" xr:uid="{00000000-0002-0000-0100-000002000000}"/>
    <dataValidation allowBlank="1" showInputMessage="1" showErrorMessage="1" promptTitle="要綱別表１「2基準額」の記載に基づく額を記載。" prompt="「２基準額」に「群馬県知事が必要と認めた額」と記載がある場合は内示額を記載。_x000a_ただし、補助率が３／４の場合は、内示額に４／３を乗じた額を記載。" sqref="F11:F19" xr:uid="{00000000-0002-0000-0100-000003000000}"/>
    <dataValidation type="list" allowBlank="1" showInputMessage="1" showErrorMessage="1" promptTitle="リストから選択" prompt="リストから該当の事業を選択してください。" sqref="A11:A19" xr:uid="{00000000-0002-0000-0100-000000000000}">
      <formula1>$N$6:$N$19</formula1>
    </dataValidation>
  </dataValidations>
  <printOptions horizontalCentered="1"/>
  <pageMargins left="0.74803149606299213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別記様式第２号　別紙１－ア　所要額調書</vt:lpstr>
      <vt:lpstr>別記様式第2号　別紙１－ア　所要額調書(記載例)</vt:lpstr>
      <vt:lpstr>'別記様式第２号　別紙１－ア　所要額調書'!Print_Area</vt:lpstr>
      <vt:lpstr>'別記様式第2号　別紙１－ア　所要額調書(記載例)'!Print_Area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2017-03-24T02:16:47Z</dcterms:created>
  <dcterms:modified xsi:type="dcterms:W3CDTF">2021-03-23T05:49:27Z</dcterms:modified>
</cp:coreProperties>
</file>