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 defaultThemeVersion="166925"/>
  <xr:revisionPtr revIDLastSave="0" documentId="13_ncr:1_{A21EAAC0-9763-499C-AB2D-20BCA4811A86}" xr6:coauthVersionLast="36" xr6:coauthVersionMax="36" xr10:uidLastSave="{00000000-0000-0000-0000-000000000000}"/>
  <bookViews>
    <workbookView xWindow="0" yWindow="0" windowWidth="19200" windowHeight="6860" xr2:uid="{6D1855CB-F0FA-46E1-8DDE-E7ABDA311665}"/>
  </bookViews>
  <sheets>
    <sheet name="表面" sheetId="1" r:id="rId1"/>
    <sheet name="裏面" sheetId="2" r:id="rId2"/>
  </sheets>
  <definedNames>
    <definedName name="_xlnm.Print_Area" localSheetId="0">表面!$A$1:$Y$39</definedName>
    <definedName name="_xlnm.Print_Area" localSheetId="1">裏面!$A$1:$Z$30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" i="2" l="1"/>
  <c r="S19" i="2"/>
  <c r="S22" i="2" s="1"/>
  <c r="C26" i="2" s="1"/>
  <c r="S26" i="2" s="1"/>
  <c r="T20" i="1" l="1"/>
  <c r="S28" i="1" l="1"/>
  <c r="S31" i="1" s="1"/>
  <c r="C35" i="1" l="1"/>
  <c r="S35" i="1" s="1"/>
</calcChain>
</file>

<file path=xl/sharedStrings.xml><?xml version="1.0" encoding="utf-8"?>
<sst xmlns="http://schemas.openxmlformats.org/spreadsheetml/2006/main" count="100" uniqueCount="44">
  <si>
    <t>店舗ごとの協力金支給申請額計算書</t>
  </si>
  <si>
    <t>以下のフロー図の質問を基に、該当する計算方法を選択していただき、数値を入力してください。</t>
  </si>
  <si>
    <t>支給額等を必ずご確認の上、「上記内容で申請します」にチェックしてください。</t>
  </si>
  <si>
    <t>【売上高方式】</t>
  </si>
  <si>
    <t>以下を記入して支給額を確定してください。</t>
  </si>
  <si>
    <t>円</t>
    <rPh sb="0" eb="1">
      <t>エン</t>
    </rPh>
    <phoneticPr fontId="2"/>
  </si>
  <si>
    <t>×</t>
    <phoneticPr fontId="2"/>
  </si>
  <si>
    <t>＝</t>
    <phoneticPr fontId="2"/>
  </si>
  <si>
    <t>当該店舗への支給額</t>
    <rPh sb="0" eb="2">
      <t>トウガイ</t>
    </rPh>
    <rPh sb="2" eb="4">
      <t>テンポ</t>
    </rPh>
    <rPh sb="6" eb="9">
      <t>シキュウガク</t>
    </rPh>
    <phoneticPr fontId="2"/>
  </si>
  <si>
    <t>①</t>
    <phoneticPr fontId="2"/>
  </si>
  <si>
    <t>日</t>
    <rPh sb="0" eb="1">
      <t>ニチ</t>
    </rPh>
    <phoneticPr fontId="2"/>
  </si>
  <si>
    <t>÷</t>
    <phoneticPr fontId="2"/>
  </si>
  <si>
    <t>②</t>
    <phoneticPr fontId="2"/>
  </si>
  <si>
    <t>③</t>
    <phoneticPr fontId="2"/>
  </si>
  <si>
    <t>１日あたりの支給単価</t>
    <rPh sb="1" eb="2">
      <t>ニチ</t>
    </rPh>
    <rPh sb="6" eb="8">
      <t>シキュウ</t>
    </rPh>
    <rPh sb="8" eb="10">
      <t>タンカ</t>
    </rPh>
    <phoneticPr fontId="2"/>
  </si>
  <si>
    <t>④</t>
    <phoneticPr fontId="2"/>
  </si>
  <si>
    <t>当該店舗の支給額</t>
    <rPh sb="0" eb="2">
      <t>トウガイ</t>
    </rPh>
    <rPh sb="2" eb="4">
      <t>テンポ</t>
    </rPh>
    <rPh sb="5" eb="8">
      <t>シキュウガク</t>
    </rPh>
    <phoneticPr fontId="2"/>
  </si>
  <si>
    <t>⑤</t>
    <phoneticPr fontId="2"/>
  </si>
  <si>
    <t>店舗名（屋号）</t>
    <rPh sb="0" eb="3">
      <t>テンポメイ</t>
    </rPh>
    <rPh sb="4" eb="6">
      <t>ヤゴウ</t>
    </rPh>
    <phoneticPr fontId="2"/>
  </si>
  <si>
    <t>支給額の計算が必要です。以下を記入して支給額を確定してください。</t>
    <rPh sb="0" eb="3">
      <t>シキュウガク</t>
    </rPh>
    <rPh sb="4" eb="6">
      <t>ケイサン</t>
    </rPh>
    <rPh sb="7" eb="9">
      <t>ヒツヨウ</t>
    </rPh>
    <rPh sb="12" eb="14">
      <t>イカ</t>
    </rPh>
    <rPh sb="15" eb="17">
      <t>キニュウ</t>
    </rPh>
    <rPh sb="19" eb="22">
      <t>シキュウガク</t>
    </rPh>
    <rPh sb="23" eb="25">
      <t>カクテイ</t>
    </rPh>
    <phoneticPr fontId="2"/>
  </si>
  <si>
    <t>はい</t>
    <phoneticPr fontId="2"/>
  </si>
  <si>
    <t>いいえ又は不明</t>
    <rPh sb="3" eb="4">
      <t>マタ</t>
    </rPh>
    <rPh sb="5" eb="7">
      <t>フメイ</t>
    </rPh>
    <phoneticPr fontId="2"/>
  </si>
  <si>
    <t>※店舗ごとに作成し、当該店舗の支給額を支給申請書に転記後、併せてご提出ください。</t>
    <phoneticPr fontId="2"/>
  </si>
  <si>
    <t>上記内容で申請します</t>
    <rPh sb="0" eb="2">
      <t>ジョウキ</t>
    </rPh>
    <rPh sb="2" eb="4">
      <t>ナイヨウ</t>
    </rPh>
    <rPh sb="5" eb="7">
      <t>シンセイ</t>
    </rPh>
    <phoneticPr fontId="2"/>
  </si>
  <si>
    <t>⑥</t>
    <phoneticPr fontId="2"/>
  </si>
  <si>
    <t>✔</t>
    <phoneticPr fontId="2"/>
  </si>
  <si>
    <t>開業日</t>
    <rPh sb="0" eb="3">
      <t>カイギョウビ</t>
    </rPh>
    <phoneticPr fontId="2"/>
  </si>
  <si>
    <t>令和　　　年　　　月　　　日開業</t>
    <rPh sb="0" eb="2">
      <t>レイワ</t>
    </rPh>
    <rPh sb="5" eb="6">
      <t>ネン</t>
    </rPh>
    <rPh sb="9" eb="10">
      <t>ガツ</t>
    </rPh>
    <rPh sb="13" eb="14">
      <t>ニチ</t>
    </rPh>
    <rPh sb="14" eb="16">
      <t>カイギョウ</t>
    </rPh>
    <phoneticPr fontId="2"/>
  </si>
  <si>
    <t>開業から時短開始日の前日までの日数</t>
    <rPh sb="0" eb="2">
      <t>カイギョウ</t>
    </rPh>
    <rPh sb="4" eb="6">
      <t>ジタン</t>
    </rPh>
    <rPh sb="6" eb="9">
      <t>カイシビ</t>
    </rPh>
    <rPh sb="10" eb="12">
      <t>ゼンジツ</t>
    </rPh>
    <rPh sb="15" eb="17">
      <t>ニッスウ</t>
    </rPh>
    <phoneticPr fontId="2"/>
  </si>
  <si>
    <t>=</t>
    <phoneticPr fontId="2"/>
  </si>
  <si>
    <t>開業から時短開始日の
前日までの売上高</t>
    <rPh sb="0" eb="2">
      <t>カイギョウ</t>
    </rPh>
    <rPh sb="4" eb="6">
      <t>ジタン</t>
    </rPh>
    <rPh sb="6" eb="8">
      <t>カイシ</t>
    </rPh>
    <rPh sb="8" eb="9">
      <t>ビ</t>
    </rPh>
    <rPh sb="11" eb="13">
      <t>ゼンジツ</t>
    </rPh>
    <rPh sb="16" eb="19">
      <t>ウリアゲダカ</t>
    </rPh>
    <phoneticPr fontId="2"/>
  </si>
  <si>
    <t>時短協力日数</t>
    <rPh sb="0" eb="2">
      <t>ジタン</t>
    </rPh>
    <rPh sb="2" eb="4">
      <t>キョウリョク</t>
    </rPh>
    <rPh sb="4" eb="6">
      <t>ニッスウ</t>
    </rPh>
    <phoneticPr fontId="2"/>
  </si>
  <si>
    <t>時短協力日数</t>
    <phoneticPr fontId="2"/>
  </si>
  <si>
    <t>１日あたりの売上高は、１００，０００円を超えますか？
（1日あたりの売上高＝開店日から時短営業開始日の前日までの売上高総額÷開店日から時短営業開始日の前日までの日数）</t>
    <rPh sb="6" eb="9">
      <t>ウリアゲダカ</t>
    </rPh>
    <phoneticPr fontId="2"/>
  </si>
  <si>
    <r>
      <t>支給額は１日あたり４万円です</t>
    </r>
    <r>
      <rPr>
        <b/>
        <sz val="11"/>
        <color rgb="FFFF0000"/>
        <rFont val="游ゴシック"/>
        <family val="3"/>
        <charset val="128"/>
      </rPr>
      <t>（売上高の証明は不要）</t>
    </r>
    <r>
      <rPr>
        <sz val="11"/>
        <color theme="1"/>
        <rFont val="游ゴシック"/>
        <family val="3"/>
        <charset val="128"/>
      </rPr>
      <t>。</t>
    </r>
    <rPh sb="10" eb="11">
      <t>マン</t>
    </rPh>
    <rPh sb="15" eb="18">
      <t>ウリアゲダカ</t>
    </rPh>
    <rPh sb="19" eb="21">
      <t>ショウメイ</t>
    </rPh>
    <rPh sb="22" eb="24">
      <t>フヨウ</t>
    </rPh>
    <phoneticPr fontId="2"/>
  </si>
  <si>
    <t>※最大10万円</t>
    <rPh sb="1" eb="3">
      <t>サイダイ</t>
    </rPh>
    <rPh sb="5" eb="7">
      <t>マンエン</t>
    </rPh>
    <phoneticPr fontId="2"/>
  </si>
  <si>
    <t>別添３（新規開店特例）</t>
    <rPh sb="0" eb="2">
      <t>ベッテン</t>
    </rPh>
    <rPh sb="4" eb="6">
      <t>シンキ</t>
    </rPh>
    <rPh sb="6" eb="8">
      <t>カイテン</t>
    </rPh>
    <rPh sb="8" eb="10">
      <t>トクレイ</t>
    </rPh>
    <phoneticPr fontId="2"/>
  </si>
  <si>
    <t>※最大7.5万円</t>
    <rPh sb="1" eb="3">
      <t>サイダイ</t>
    </rPh>
    <rPh sb="6" eb="8">
      <t>マンエン</t>
    </rPh>
    <phoneticPr fontId="2"/>
  </si>
  <si>
    <r>
      <t>支給額は１日あたり２．５万円です</t>
    </r>
    <r>
      <rPr>
        <b/>
        <sz val="11"/>
        <color rgb="FFFF0000"/>
        <rFont val="游ゴシック"/>
        <family val="3"/>
        <charset val="128"/>
      </rPr>
      <t>（売上高の証明は不要）</t>
    </r>
    <r>
      <rPr>
        <sz val="11"/>
        <color theme="1"/>
        <rFont val="游ゴシック"/>
        <family val="3"/>
        <charset val="128"/>
      </rPr>
      <t>。</t>
    </r>
    <rPh sb="12" eb="13">
      <t>マン</t>
    </rPh>
    <rPh sb="17" eb="20">
      <t>ウリアゲダカ</t>
    </rPh>
    <rPh sb="21" eb="23">
      <t>ショウメイ</t>
    </rPh>
    <rPh sb="24" eb="26">
      <t>フヨウ</t>
    </rPh>
    <phoneticPr fontId="2"/>
  </si>
  <si>
    <t>１日あたりの売上高は、８３，３３３円を超えますか？
（1日あたりの売上高＝開店日から時短営業開始日の前日までの売上高総額÷開店日から時短営業開始日の前日までの日数）</t>
    <rPh sb="6" eb="9">
      <t>ウリアゲダカ</t>
    </rPh>
    <phoneticPr fontId="2"/>
  </si>
  <si>
    <t>千円未満切上</t>
    <rPh sb="0" eb="2">
      <t>センエン</t>
    </rPh>
    <rPh sb="2" eb="4">
      <t>ミマン</t>
    </rPh>
    <rPh sb="4" eb="6">
      <t>キリア</t>
    </rPh>
    <phoneticPr fontId="2"/>
  </si>
  <si>
    <t>【期間Ｇ（9月13日～9月30日）】</t>
    <rPh sb="1" eb="3">
      <t>キカン</t>
    </rPh>
    <rPh sb="6" eb="7">
      <t>ガツ</t>
    </rPh>
    <rPh sb="9" eb="10">
      <t>ニチ</t>
    </rPh>
    <rPh sb="12" eb="13">
      <t>ガツ</t>
    </rPh>
    <rPh sb="15" eb="16">
      <t>ニチ</t>
    </rPh>
    <phoneticPr fontId="2"/>
  </si>
  <si>
    <t>※期間Ｈ（10月1日～10月7日）分については、裏面に記入してください。</t>
    <rPh sb="1" eb="3">
      <t>キカン</t>
    </rPh>
    <rPh sb="7" eb="8">
      <t>ガツ</t>
    </rPh>
    <rPh sb="9" eb="10">
      <t>ニチ</t>
    </rPh>
    <rPh sb="13" eb="14">
      <t>ガツ</t>
    </rPh>
    <rPh sb="15" eb="16">
      <t>ニチ</t>
    </rPh>
    <rPh sb="17" eb="18">
      <t>ブン</t>
    </rPh>
    <rPh sb="24" eb="26">
      <t>リメン</t>
    </rPh>
    <rPh sb="27" eb="29">
      <t>キニュウ</t>
    </rPh>
    <phoneticPr fontId="2"/>
  </si>
  <si>
    <t>【期間Ｈ（10月1日～10月7日）】</t>
    <rPh sb="1" eb="3">
      <t>キカン</t>
    </rPh>
    <rPh sb="7" eb="8">
      <t>ガツ</t>
    </rPh>
    <rPh sb="9" eb="10">
      <t>ニチ</t>
    </rPh>
    <rPh sb="13" eb="14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</si>
</sst>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b/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Fill="1">
      <alignment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Alignment="1">
      <alignment vertical="center" shrinkToFit="1"/>
    </xf>
    <xf numFmtId="0" fontId="14" fillId="2" borderId="0" xfId="0" applyFont="1" applyFill="1" applyAlignment="1">
      <alignment horizontal="center" vertical="center"/>
    </xf>
    <xf numFmtId="0" fontId="0" fillId="0" borderId="13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38" fontId="0" fillId="3" borderId="18" xfId="1" applyFont="1" applyFill="1" applyBorder="1" applyAlignment="1" applyProtection="1">
      <alignment vertical="center"/>
      <protection locked="0"/>
    </xf>
    <xf numFmtId="38" fontId="0" fillId="0" borderId="8" xfId="1" applyFont="1" applyBorder="1" applyAlignment="1">
      <alignment horizontal="right" vertical="center"/>
    </xf>
    <xf numFmtId="0" fontId="16" fillId="0" borderId="17" xfId="0" applyFont="1" applyFill="1" applyBorder="1" applyAlignment="1" applyProtection="1">
      <alignment vertical="center"/>
    </xf>
    <xf numFmtId="0" fontId="16" fillId="0" borderId="18" xfId="0" applyFont="1" applyFill="1" applyBorder="1" applyAlignment="1" applyProtection="1">
      <alignment vertical="center"/>
    </xf>
    <xf numFmtId="38" fontId="0" fillId="0" borderId="17" xfId="1" applyFont="1" applyFill="1" applyBorder="1" applyAlignment="1">
      <alignment vertical="center"/>
    </xf>
    <xf numFmtId="38" fontId="0" fillId="0" borderId="18" xfId="1" applyFon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3" borderId="16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38" fontId="0" fillId="0" borderId="8" xfId="1" applyFont="1" applyBorder="1" applyAlignment="1">
      <alignment vertical="center"/>
    </xf>
    <xf numFmtId="0" fontId="16" fillId="0" borderId="8" xfId="0" applyFont="1" applyFill="1" applyBorder="1" applyAlignment="1" applyProtection="1">
      <alignment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38" fontId="0" fillId="3" borderId="18" xfId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vertical="center"/>
    </xf>
    <xf numFmtId="0" fontId="5" fillId="0" borderId="17" xfId="0" applyFont="1" applyFill="1" applyBorder="1" applyAlignment="1" applyProtection="1">
      <alignment vertical="center"/>
    </xf>
    <xf numFmtId="0" fontId="5" fillId="0" borderId="18" xfId="0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</xdr:colOff>
      <xdr:row>11</xdr:row>
      <xdr:rowOff>165100</xdr:rowOff>
    </xdr:from>
    <xdr:to>
      <xdr:col>24</xdr:col>
      <xdr:colOff>40005</xdr:colOff>
      <xdr:row>13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84EE17D-BC12-4E79-A1A8-A19E65575DAF}"/>
            </a:ext>
          </a:extLst>
        </xdr:cNvPr>
        <xdr:cNvSpPr/>
      </xdr:nvSpPr>
      <xdr:spPr>
        <a:xfrm>
          <a:off x="1136650" y="1365250"/>
          <a:ext cx="5183505" cy="33337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※売上高は、飲食部門における消費税及び地方消費税を除いた金額とすること。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266700</xdr:colOff>
      <xdr:row>28</xdr:row>
      <xdr:rowOff>0</xdr:rowOff>
    </xdr:from>
    <xdr:to>
      <xdr:col>19</xdr:col>
      <xdr:colOff>266700</xdr:colOff>
      <xdr:row>29</xdr:row>
      <xdr:rowOff>12700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758D5F7A-EA3C-485F-80A4-1EF587A17DCE}"/>
            </a:ext>
          </a:extLst>
        </xdr:cNvPr>
        <xdr:cNvCxnSpPr/>
      </xdr:nvCxnSpPr>
      <xdr:spPr>
        <a:xfrm>
          <a:off x="5276850" y="7181850"/>
          <a:ext cx="0" cy="2667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13</xdr:row>
      <xdr:rowOff>755650</xdr:rowOff>
    </xdr:from>
    <xdr:to>
      <xdr:col>8</xdr:col>
      <xdr:colOff>0</xdr:colOff>
      <xdr:row>15</xdr:row>
      <xdr:rowOff>25400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9A900090-A261-43E6-BCC6-B2335D7535EF}"/>
            </a:ext>
          </a:extLst>
        </xdr:cNvPr>
        <xdr:cNvCxnSpPr/>
      </xdr:nvCxnSpPr>
      <xdr:spPr>
        <a:xfrm>
          <a:off x="1892300" y="4089400"/>
          <a:ext cx="0" cy="2667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13</xdr:row>
      <xdr:rowOff>755650</xdr:rowOff>
    </xdr:from>
    <xdr:to>
      <xdr:col>1</xdr:col>
      <xdr:colOff>190500</xdr:colOff>
      <xdr:row>24</xdr:row>
      <xdr:rowOff>19050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6E9CF7A7-3971-4F80-8746-C1CA814BA7AB}"/>
            </a:ext>
          </a:extLst>
        </xdr:cNvPr>
        <xdr:cNvCxnSpPr/>
      </xdr:nvCxnSpPr>
      <xdr:spPr>
        <a:xfrm>
          <a:off x="349250" y="4089400"/>
          <a:ext cx="0" cy="23368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31</xdr:row>
      <xdr:rowOff>247650</xdr:rowOff>
    </xdr:from>
    <xdr:to>
      <xdr:col>4</xdr:col>
      <xdr:colOff>0</xdr:colOff>
      <xdr:row>33</xdr:row>
      <xdr:rowOff>25400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33358D79-6A1D-424E-8D46-905823015329}"/>
            </a:ext>
          </a:extLst>
        </xdr:cNvPr>
        <xdr:cNvCxnSpPr/>
      </xdr:nvCxnSpPr>
      <xdr:spPr>
        <a:xfrm flipH="1">
          <a:off x="971550" y="6959600"/>
          <a:ext cx="6350" cy="28575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2</xdr:row>
      <xdr:rowOff>57150</xdr:rowOff>
    </xdr:from>
    <xdr:to>
      <xdr:col>24</xdr:col>
      <xdr:colOff>59055</xdr:colOff>
      <xdr:row>4</xdr:row>
      <xdr:rowOff>120650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EB99C9B-5E86-475F-8A20-7F3FB6DB72D1}"/>
            </a:ext>
          </a:extLst>
        </xdr:cNvPr>
        <xdr:cNvSpPr/>
      </xdr:nvSpPr>
      <xdr:spPr>
        <a:xfrm>
          <a:off x="1041400" y="514350"/>
          <a:ext cx="5278755" cy="5270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※売上高は、飲食部門における消費税及び地方消費税を除いた金額とすること。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266700</xdr:colOff>
      <xdr:row>19</xdr:row>
      <xdr:rowOff>0</xdr:rowOff>
    </xdr:from>
    <xdr:to>
      <xdr:col>19</xdr:col>
      <xdr:colOff>266700</xdr:colOff>
      <xdr:row>20</xdr:row>
      <xdr:rowOff>12700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61E89493-64F7-46DF-8340-65228054256F}"/>
            </a:ext>
          </a:extLst>
        </xdr:cNvPr>
        <xdr:cNvCxnSpPr/>
      </xdr:nvCxnSpPr>
      <xdr:spPr>
        <a:xfrm>
          <a:off x="12814300" y="6172200"/>
          <a:ext cx="0" cy="2413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</xdr:row>
      <xdr:rowOff>755650</xdr:rowOff>
    </xdr:from>
    <xdr:to>
      <xdr:col>8</xdr:col>
      <xdr:colOff>0</xdr:colOff>
      <xdr:row>6</xdr:row>
      <xdr:rowOff>25400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F8929A6B-E4DD-477E-893C-BD24825A3971}"/>
            </a:ext>
          </a:extLst>
        </xdr:cNvPr>
        <xdr:cNvCxnSpPr/>
      </xdr:nvCxnSpPr>
      <xdr:spPr>
        <a:xfrm>
          <a:off x="5283200" y="2971800"/>
          <a:ext cx="0" cy="2540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4</xdr:row>
      <xdr:rowOff>755650</xdr:rowOff>
    </xdr:from>
    <xdr:to>
      <xdr:col>1</xdr:col>
      <xdr:colOff>190500</xdr:colOff>
      <xdr:row>15</xdr:row>
      <xdr:rowOff>19050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D72C2F40-5054-4846-960F-80F093CACA97}"/>
            </a:ext>
          </a:extLst>
        </xdr:cNvPr>
        <xdr:cNvCxnSpPr/>
      </xdr:nvCxnSpPr>
      <xdr:spPr>
        <a:xfrm>
          <a:off x="850900" y="2971800"/>
          <a:ext cx="0" cy="230505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22</xdr:row>
      <xdr:rowOff>247650</xdr:rowOff>
    </xdr:from>
    <xdr:to>
      <xdr:col>4</xdr:col>
      <xdr:colOff>0</xdr:colOff>
      <xdr:row>24</xdr:row>
      <xdr:rowOff>25400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4A2B26E9-32A7-4D76-8661-2310C6EADE0B}"/>
            </a:ext>
          </a:extLst>
        </xdr:cNvPr>
        <xdr:cNvCxnSpPr/>
      </xdr:nvCxnSpPr>
      <xdr:spPr>
        <a:xfrm flipH="1">
          <a:off x="2247900" y="7086600"/>
          <a:ext cx="393700" cy="2540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9F9BD-628C-4857-ACAB-F1EF74E8D03E}">
  <sheetPr codeName="Sheet1">
    <tabColor theme="4" tint="-0.249977111117893"/>
    <pageSetUpPr fitToPage="1"/>
  </sheetPr>
  <dimension ref="A1:Z66"/>
  <sheetViews>
    <sheetView showZeros="0" tabSelected="1" view="pageBreakPreview" zoomScaleNormal="100" zoomScaleSheetLayoutView="100" workbookViewId="0">
      <selection activeCell="AE8" sqref="AE8"/>
    </sheetView>
  </sheetViews>
  <sheetFormatPr defaultRowHeight="18" x14ac:dyDescent="0.55000000000000004"/>
  <cols>
    <col min="1" max="1" width="2.08203125" customWidth="1"/>
    <col min="2" max="6" width="3.58203125" customWidth="1"/>
    <col min="7" max="7" width="1.25" customWidth="1"/>
    <col min="8" max="24" width="3.58203125" customWidth="1"/>
    <col min="25" max="25" width="1.25" customWidth="1"/>
    <col min="26" max="26" width="3.58203125" hidden="1" customWidth="1"/>
    <col min="27" max="58" width="3.58203125" customWidth="1"/>
  </cols>
  <sheetData>
    <row r="1" spans="1:25" x14ac:dyDescent="0.55000000000000004">
      <c r="A1" s="26" t="s">
        <v>22</v>
      </c>
    </row>
    <row r="2" spans="1:25" x14ac:dyDescent="0.55000000000000004">
      <c r="P2" s="38" t="s">
        <v>36</v>
      </c>
      <c r="Q2" s="38"/>
      <c r="R2" s="38"/>
      <c r="S2" s="38"/>
      <c r="T2" s="38"/>
      <c r="U2" s="38"/>
      <c r="V2" s="38"/>
      <c r="W2" s="38"/>
      <c r="X2" s="38"/>
      <c r="Y2" s="38"/>
    </row>
    <row r="3" spans="1:25" s="30" customFormat="1" ht="8" customHeight="1" x14ac:dyDescent="0.55000000000000004"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8" customHeight="1" x14ac:dyDescent="0.55000000000000004">
      <c r="A4" s="53" t="s">
        <v>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ht="6" customHeight="1" x14ac:dyDescent="0.55000000000000004"/>
    <row r="6" spans="1:25" ht="33.5" customHeight="1" x14ac:dyDescent="0.55000000000000004">
      <c r="A6" s="51" t="s">
        <v>18</v>
      </c>
      <c r="B6" s="51"/>
      <c r="C6" s="51"/>
      <c r="D6" s="51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S6" s="62"/>
      <c r="T6" s="63"/>
      <c r="U6" s="63"/>
      <c r="V6" s="63"/>
      <c r="W6" s="63"/>
      <c r="X6" s="63"/>
      <c r="Y6" s="63"/>
    </row>
    <row r="7" spans="1:25" ht="18" customHeight="1" x14ac:dyDescent="0.55000000000000004">
      <c r="A7" s="51" t="s">
        <v>26</v>
      </c>
      <c r="B7" s="51"/>
      <c r="C7" s="51"/>
      <c r="D7" s="51"/>
      <c r="E7" s="52" t="s">
        <v>27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25" ht="8" customHeight="1" x14ac:dyDescent="0.55000000000000004"/>
    <row r="9" spans="1:25" ht="12" customHeight="1" x14ac:dyDescent="0.55000000000000004">
      <c r="A9" s="23" t="s">
        <v>1</v>
      </c>
      <c r="B9" s="24"/>
    </row>
    <row r="10" spans="1:25" ht="12" customHeight="1" x14ac:dyDescent="0.55000000000000004">
      <c r="A10" s="25" t="s">
        <v>2</v>
      </c>
      <c r="B10" s="24"/>
    </row>
    <row r="11" spans="1:25" ht="12" customHeight="1" x14ac:dyDescent="0.55000000000000004">
      <c r="A11" s="25"/>
      <c r="B11" s="24"/>
    </row>
    <row r="12" spans="1:25" ht="18" customHeight="1" x14ac:dyDescent="0.55000000000000004">
      <c r="A12" s="59" t="s">
        <v>41</v>
      </c>
      <c r="B12" s="59"/>
      <c r="C12" s="59"/>
      <c r="D12" s="59"/>
      <c r="E12" s="59"/>
      <c r="F12" s="59"/>
      <c r="G12" s="59"/>
      <c r="H12" s="59"/>
      <c r="I12" s="59"/>
      <c r="J12" s="59"/>
    </row>
    <row r="13" spans="1:25" ht="18.5" thickBot="1" x14ac:dyDescent="0.6">
      <c r="A13" s="55" t="s">
        <v>3</v>
      </c>
      <c r="B13" s="55"/>
      <c r="C13" s="55"/>
      <c r="D13" s="55"/>
    </row>
    <row r="14" spans="1:25" ht="54" customHeight="1" thickBot="1" x14ac:dyDescent="0.6">
      <c r="A14" s="56" t="s">
        <v>33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8"/>
      <c r="S14" s="33"/>
      <c r="T14" s="33"/>
      <c r="U14" s="33"/>
      <c r="V14" s="33"/>
      <c r="W14" s="33"/>
      <c r="X14" s="33"/>
      <c r="Y14" s="33"/>
    </row>
    <row r="15" spans="1:25" ht="20" customHeight="1" thickBot="1" x14ac:dyDescent="0.6">
      <c r="C15" t="s">
        <v>20</v>
      </c>
      <c r="J15" t="s">
        <v>21</v>
      </c>
    </row>
    <row r="16" spans="1:25" ht="9.5" customHeight="1" x14ac:dyDescent="0.55000000000000004"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3"/>
    </row>
    <row r="17" spans="1:26" x14ac:dyDescent="0.55000000000000004">
      <c r="G17" s="4"/>
      <c r="H17" s="13" t="s">
        <v>34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6"/>
    </row>
    <row r="18" spans="1:26" ht="18.5" thickBot="1" x14ac:dyDescent="0.6">
      <c r="G18" s="4"/>
      <c r="H18" s="14" t="s">
        <v>4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6"/>
    </row>
    <row r="19" spans="1:26" x14ac:dyDescent="0.55000000000000004">
      <c r="G19" s="4"/>
      <c r="H19" s="5"/>
      <c r="I19" s="5"/>
      <c r="J19" s="5"/>
      <c r="K19" s="5"/>
      <c r="L19" s="5"/>
      <c r="M19" s="42" t="s">
        <v>31</v>
      </c>
      <c r="N19" s="43"/>
      <c r="O19" s="43"/>
      <c r="P19" s="43"/>
      <c r="Q19" s="43"/>
      <c r="R19" s="44"/>
      <c r="S19" s="5"/>
      <c r="T19" s="42" t="s">
        <v>8</v>
      </c>
      <c r="U19" s="43"/>
      <c r="V19" s="43"/>
      <c r="W19" s="43"/>
      <c r="X19" s="44"/>
      <c r="Y19" s="6"/>
    </row>
    <row r="20" spans="1:26" ht="30" customHeight="1" thickBot="1" x14ac:dyDescent="0.6">
      <c r="G20" s="4"/>
      <c r="H20" s="54">
        <v>40000</v>
      </c>
      <c r="I20" s="54"/>
      <c r="J20" s="54"/>
      <c r="K20" s="5" t="s">
        <v>5</v>
      </c>
      <c r="L20" s="11" t="s">
        <v>6</v>
      </c>
      <c r="M20" s="47">
        <v>18</v>
      </c>
      <c r="N20" s="48"/>
      <c r="O20" s="48"/>
      <c r="P20" s="48"/>
      <c r="Q20" s="48"/>
      <c r="R20" s="16" t="s">
        <v>10</v>
      </c>
      <c r="S20" s="11" t="s">
        <v>7</v>
      </c>
      <c r="T20" s="49">
        <f>H20*M20</f>
        <v>720000</v>
      </c>
      <c r="U20" s="50"/>
      <c r="V20" s="50"/>
      <c r="W20" s="50"/>
      <c r="X20" s="16" t="s">
        <v>5</v>
      </c>
      <c r="Y20" s="6"/>
    </row>
    <row r="21" spans="1:26" ht="10" customHeight="1" thickBot="1" x14ac:dyDescent="0.6">
      <c r="G21" s="4"/>
      <c r="H21" s="10"/>
      <c r="I21" s="10"/>
      <c r="J21" s="10"/>
      <c r="K21" s="5"/>
      <c r="L21" s="5"/>
      <c r="M21" s="32"/>
      <c r="N21" s="32"/>
      <c r="O21" s="32"/>
      <c r="P21" s="32"/>
      <c r="Q21" s="32"/>
      <c r="R21" s="32"/>
      <c r="S21" s="5"/>
      <c r="T21" s="32"/>
      <c r="U21" s="32"/>
      <c r="V21" s="32"/>
      <c r="W21" s="32"/>
      <c r="X21" s="32"/>
      <c r="Y21" s="6"/>
    </row>
    <row r="22" spans="1:26" ht="20.5" thickBot="1" x14ac:dyDescent="0.6">
      <c r="G22" s="4"/>
      <c r="H22" s="36"/>
      <c r="I22" s="5"/>
      <c r="J22" s="27" t="s">
        <v>23</v>
      </c>
      <c r="K22" s="5"/>
      <c r="L22" s="5"/>
      <c r="M22" s="12"/>
      <c r="N22" s="12"/>
      <c r="O22" s="12"/>
      <c r="P22" s="12"/>
      <c r="Q22" s="12"/>
      <c r="R22" s="12"/>
      <c r="S22" s="5"/>
      <c r="T22" s="5"/>
      <c r="U22" s="5"/>
      <c r="V22" s="5"/>
      <c r="W22" s="5"/>
      <c r="X22" s="5"/>
      <c r="Y22" s="6"/>
      <c r="Z22" s="29" t="s">
        <v>25</v>
      </c>
    </row>
    <row r="23" spans="1:26" ht="6.5" customHeight="1" thickBot="1" x14ac:dyDescent="0.6">
      <c r="G23" s="7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9"/>
    </row>
    <row r="24" spans="1:26" ht="20" customHeight="1" thickBot="1" x14ac:dyDescent="0.6"/>
    <row r="25" spans="1:26" ht="9" customHeight="1" x14ac:dyDescent="0.55000000000000004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3"/>
    </row>
    <row r="26" spans="1:26" ht="18.5" thickBot="1" x14ac:dyDescent="0.6">
      <c r="A26" s="4"/>
      <c r="B26" s="5" t="s">
        <v>19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6"/>
    </row>
    <row r="27" spans="1:26" ht="36.5" customHeight="1" x14ac:dyDescent="0.55000000000000004">
      <c r="A27" s="4"/>
      <c r="B27" s="39" t="s">
        <v>30</v>
      </c>
      <c r="C27" s="40"/>
      <c r="D27" s="40"/>
      <c r="E27" s="40"/>
      <c r="F27" s="40"/>
      <c r="G27" s="40"/>
      <c r="H27" s="41"/>
      <c r="I27" s="5"/>
      <c r="J27" s="39" t="s">
        <v>28</v>
      </c>
      <c r="K27" s="40"/>
      <c r="L27" s="40"/>
      <c r="M27" s="40"/>
      <c r="N27" s="41"/>
      <c r="Q27" s="17"/>
      <c r="R27" s="42"/>
      <c r="S27" s="43"/>
      <c r="T27" s="43"/>
      <c r="U27" s="43"/>
      <c r="V27" s="43"/>
      <c r="W27" s="43"/>
      <c r="X27" s="44"/>
      <c r="Y27" s="6"/>
    </row>
    <row r="28" spans="1:26" ht="30" customHeight="1" thickBot="1" x14ac:dyDescent="0.6">
      <c r="A28" s="4"/>
      <c r="B28" s="34" t="s">
        <v>9</v>
      </c>
      <c r="C28" s="45"/>
      <c r="D28" s="45"/>
      <c r="E28" s="45"/>
      <c r="F28" s="45"/>
      <c r="G28" s="45"/>
      <c r="H28" s="16" t="s">
        <v>5</v>
      </c>
      <c r="I28" s="32" t="s">
        <v>11</v>
      </c>
      <c r="J28" s="34" t="s">
        <v>12</v>
      </c>
      <c r="K28" s="64"/>
      <c r="L28" s="64"/>
      <c r="M28" s="64"/>
      <c r="N28" s="16" t="s">
        <v>10</v>
      </c>
      <c r="O28" s="28" t="s">
        <v>6</v>
      </c>
      <c r="P28" s="37">
        <v>0.4</v>
      </c>
      <c r="Q28" t="s">
        <v>29</v>
      </c>
      <c r="R28" s="34" t="s">
        <v>13</v>
      </c>
      <c r="S28" s="46">
        <f>IF(K28&gt;0,ROUNDUP(C28/K28*P28,0),0)</f>
        <v>0</v>
      </c>
      <c r="T28" s="46"/>
      <c r="U28" s="46"/>
      <c r="V28" s="46"/>
      <c r="W28" s="46"/>
      <c r="X28" s="16" t="s">
        <v>5</v>
      </c>
      <c r="Y28" s="6"/>
    </row>
    <row r="29" spans="1:26" ht="20" customHeight="1" thickBot="1" x14ac:dyDescent="0.6">
      <c r="A29" s="4"/>
      <c r="B29" s="19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V29" s="5" t="s">
        <v>40</v>
      </c>
      <c r="W29" s="5"/>
      <c r="X29" s="5"/>
      <c r="Y29" s="6"/>
    </row>
    <row r="30" spans="1:26" x14ac:dyDescent="0.55000000000000004">
      <c r="A30" s="4"/>
      <c r="B30" s="19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42" t="s">
        <v>14</v>
      </c>
      <c r="S30" s="43"/>
      <c r="T30" s="43"/>
      <c r="U30" s="43"/>
      <c r="V30" s="43"/>
      <c r="W30" s="43"/>
      <c r="X30" s="44"/>
      <c r="Y30" s="6"/>
    </row>
    <row r="31" spans="1:26" ht="30" customHeight="1" thickBot="1" x14ac:dyDescent="0.6">
      <c r="A31" s="4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5"/>
      <c r="M31" s="5"/>
      <c r="N31" s="5"/>
      <c r="O31" s="5"/>
      <c r="P31" s="5"/>
      <c r="Q31" s="18" t="s">
        <v>35</v>
      </c>
      <c r="R31" s="15" t="s">
        <v>15</v>
      </c>
      <c r="S31" s="60">
        <f>IF(S28&gt;100000,100000,ROUNDUP(S28,-3))</f>
        <v>0</v>
      </c>
      <c r="T31" s="60"/>
      <c r="U31" s="60"/>
      <c r="V31" s="60"/>
      <c r="W31" s="60"/>
      <c r="X31" s="16" t="s">
        <v>5</v>
      </c>
      <c r="Y31" s="6"/>
    </row>
    <row r="32" spans="1:26" ht="20" customHeight="1" thickBot="1" x14ac:dyDescent="0.6">
      <c r="A32" s="4"/>
      <c r="B32" s="5"/>
      <c r="C32" s="5"/>
      <c r="D32" s="5"/>
      <c r="E32" s="5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2"/>
      <c r="V32" s="5"/>
      <c r="W32" s="5"/>
      <c r="X32" s="5"/>
      <c r="Y32" s="6"/>
    </row>
    <row r="33" spans="1:25" ht="20" customHeight="1" thickTop="1" thickBot="1" x14ac:dyDescent="0.6">
      <c r="A33" s="4"/>
      <c r="B33" s="5"/>
      <c r="C33" s="5"/>
      <c r="D33" s="5"/>
      <c r="E33" s="20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</row>
    <row r="34" spans="1:25" x14ac:dyDescent="0.55000000000000004">
      <c r="A34" s="4"/>
      <c r="B34" s="42" t="s">
        <v>14</v>
      </c>
      <c r="C34" s="43"/>
      <c r="D34" s="43"/>
      <c r="E34" s="43"/>
      <c r="F34" s="43"/>
      <c r="G34" s="43"/>
      <c r="H34" s="44"/>
      <c r="I34" s="5"/>
      <c r="J34" s="42" t="s">
        <v>32</v>
      </c>
      <c r="K34" s="43"/>
      <c r="L34" s="43"/>
      <c r="M34" s="43"/>
      <c r="N34" s="43"/>
      <c r="O34" s="43"/>
      <c r="P34" s="44"/>
      <c r="Q34" s="17"/>
      <c r="R34" s="42" t="s">
        <v>16</v>
      </c>
      <c r="S34" s="43"/>
      <c r="T34" s="43"/>
      <c r="U34" s="43"/>
      <c r="V34" s="43"/>
      <c r="W34" s="43"/>
      <c r="X34" s="44"/>
      <c r="Y34" s="6"/>
    </row>
    <row r="35" spans="1:25" ht="30" customHeight="1" thickBot="1" x14ac:dyDescent="0.6">
      <c r="A35" s="4"/>
      <c r="B35" s="34" t="s">
        <v>15</v>
      </c>
      <c r="C35" s="60">
        <f>S31</f>
        <v>0</v>
      </c>
      <c r="D35" s="60"/>
      <c r="E35" s="60"/>
      <c r="F35" s="60"/>
      <c r="G35" s="60"/>
      <c r="H35" s="16" t="s">
        <v>5</v>
      </c>
      <c r="I35" s="32" t="s">
        <v>6</v>
      </c>
      <c r="J35" s="34" t="s">
        <v>17</v>
      </c>
      <c r="K35" s="61">
        <v>18</v>
      </c>
      <c r="L35" s="61"/>
      <c r="M35" s="61"/>
      <c r="N35" s="61"/>
      <c r="O35" s="61"/>
      <c r="P35" s="16" t="s">
        <v>10</v>
      </c>
      <c r="Q35" s="32" t="s">
        <v>7</v>
      </c>
      <c r="R35" s="34" t="s">
        <v>24</v>
      </c>
      <c r="S35" s="60">
        <f>C35*K35</f>
        <v>0</v>
      </c>
      <c r="T35" s="60"/>
      <c r="U35" s="60"/>
      <c r="V35" s="60"/>
      <c r="W35" s="60"/>
      <c r="X35" s="16" t="s">
        <v>5</v>
      </c>
      <c r="Y35" s="6"/>
    </row>
    <row r="36" spans="1:25" ht="8" customHeight="1" thickBot="1" x14ac:dyDescent="0.6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6"/>
    </row>
    <row r="37" spans="1:25" ht="20.5" thickBot="1" x14ac:dyDescent="0.6">
      <c r="A37" s="4"/>
      <c r="B37" s="5"/>
      <c r="C37" s="5"/>
      <c r="D37" s="5"/>
      <c r="E37" s="5"/>
      <c r="F37" s="5"/>
      <c r="G37" s="5"/>
      <c r="H37" s="36"/>
      <c r="I37" s="5"/>
      <c r="J37" s="27" t="s">
        <v>23</v>
      </c>
      <c r="K37" s="5"/>
      <c r="L37" s="5"/>
      <c r="M37" s="12"/>
      <c r="N37" s="12"/>
      <c r="O37" s="12"/>
      <c r="P37" s="12"/>
      <c r="Q37" s="12"/>
      <c r="R37" s="12"/>
      <c r="S37" s="5"/>
      <c r="T37" s="5"/>
      <c r="U37" s="5"/>
      <c r="V37" s="5"/>
      <c r="W37" s="5"/>
      <c r="X37" s="5"/>
      <c r="Y37" s="6"/>
    </row>
    <row r="38" spans="1:25" ht="6.5" customHeight="1" thickBot="1" x14ac:dyDescent="0.6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9"/>
    </row>
    <row r="39" spans="1:25" x14ac:dyDescent="0.55000000000000004">
      <c r="B39" s="26" t="s">
        <v>42</v>
      </c>
    </row>
    <row r="40" spans="1:25" ht="18" customHeight="1" x14ac:dyDescent="0.55000000000000004"/>
    <row r="41" spans="1:25" ht="18" customHeight="1" x14ac:dyDescent="0.55000000000000004"/>
    <row r="42" spans="1:25" ht="18" customHeight="1" x14ac:dyDescent="0.55000000000000004"/>
    <row r="43" spans="1:25" ht="18" customHeight="1" x14ac:dyDescent="0.55000000000000004"/>
    <row r="44" spans="1:25" ht="18" customHeight="1" x14ac:dyDescent="0.55000000000000004"/>
    <row r="45" spans="1:25" ht="18" customHeight="1" x14ac:dyDescent="0.55000000000000004"/>
    <row r="46" spans="1:25" ht="18" customHeight="1" x14ac:dyDescent="0.55000000000000004"/>
    <row r="47" spans="1:25" ht="18" customHeight="1" x14ac:dyDescent="0.55000000000000004"/>
    <row r="48" spans="1:25" ht="18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  <row r="64" ht="18" customHeight="1" x14ac:dyDescent="0.55000000000000004"/>
    <row r="65" ht="18" customHeight="1" x14ac:dyDescent="0.55000000000000004"/>
    <row r="66" ht="18" customHeight="1" x14ac:dyDescent="0.55000000000000004"/>
  </sheetData>
  <sheetProtection algorithmName="SHA-512" hashValue="AHbWO08PLDbNUcfsS7KXmjZXgfztlj+Fwi09mMHVCZuT/CWyDXpHjUv5gTRqj4NF6xSsqNkx72AhqI7SEZiwNQ==" saltValue="zfD3Vx8qNZ0VFTFljlBpiw==" spinCount="100000" sheet="1" objects="1" scenarios="1"/>
  <mergeCells count="29">
    <mergeCell ref="R30:X30"/>
    <mergeCell ref="M19:R19"/>
    <mergeCell ref="T19:X19"/>
    <mergeCell ref="S6:Y6"/>
    <mergeCell ref="J27:N27"/>
    <mergeCell ref="K28:M28"/>
    <mergeCell ref="S31:W31"/>
    <mergeCell ref="R34:X34"/>
    <mergeCell ref="C35:G35"/>
    <mergeCell ref="K35:O35"/>
    <mergeCell ref="S35:W35"/>
    <mergeCell ref="B34:H34"/>
    <mergeCell ref="J34:P34"/>
    <mergeCell ref="P2:Y2"/>
    <mergeCell ref="B27:H27"/>
    <mergeCell ref="R27:X27"/>
    <mergeCell ref="C28:G28"/>
    <mergeCell ref="S28:W28"/>
    <mergeCell ref="M20:Q20"/>
    <mergeCell ref="T20:W20"/>
    <mergeCell ref="A6:D6"/>
    <mergeCell ref="E6:Q6"/>
    <mergeCell ref="A4:Y4"/>
    <mergeCell ref="H20:J20"/>
    <mergeCell ref="A13:D13"/>
    <mergeCell ref="A7:D7"/>
    <mergeCell ref="E7:Q7"/>
    <mergeCell ref="A14:Q14"/>
    <mergeCell ref="A12:J12"/>
  </mergeCells>
  <phoneticPr fontId="2"/>
  <dataValidations count="1">
    <dataValidation type="list" allowBlank="1" showInputMessage="1" showErrorMessage="1" sqref="H37 H22" xr:uid="{E6C4D69F-87DA-4527-95D3-8D02DFB70DC8}">
      <formula1>$Z$21:$Z$22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3BCE6-18B3-4CD6-B275-38BD6AC3E7CC}">
  <sheetPr>
    <tabColor theme="9" tint="0.59999389629810485"/>
    <pageSetUpPr fitToPage="1"/>
  </sheetPr>
  <dimension ref="A1:Z57"/>
  <sheetViews>
    <sheetView showZeros="0" view="pageBreakPreview" zoomScaleNormal="100" zoomScaleSheetLayoutView="100" workbookViewId="0">
      <selection activeCell="U5" sqref="U5"/>
    </sheetView>
  </sheetViews>
  <sheetFormatPr defaultRowHeight="18" x14ac:dyDescent="0.55000000000000004"/>
  <cols>
    <col min="1" max="1" width="2.08203125" customWidth="1"/>
    <col min="2" max="6" width="3.58203125" customWidth="1"/>
    <col min="7" max="7" width="1.25" customWidth="1"/>
    <col min="8" max="24" width="3.58203125" customWidth="1"/>
    <col min="25" max="25" width="1.25" customWidth="1"/>
    <col min="26" max="26" width="3.58203125" hidden="1" customWidth="1"/>
    <col min="27" max="58" width="3.58203125" customWidth="1"/>
  </cols>
  <sheetData>
    <row r="1" spans="1:26" x14ac:dyDescent="0.55000000000000004">
      <c r="A1" s="26" t="s">
        <v>22</v>
      </c>
    </row>
    <row r="2" spans="1:26" ht="9.5" customHeight="1" x14ac:dyDescent="0.55000000000000004"/>
    <row r="3" spans="1:26" ht="18" customHeight="1" x14ac:dyDescent="0.55000000000000004">
      <c r="A3" s="59" t="s">
        <v>43</v>
      </c>
      <c r="B3" s="59"/>
      <c r="C3" s="59"/>
      <c r="D3" s="59"/>
      <c r="E3" s="59"/>
      <c r="F3" s="59"/>
      <c r="G3" s="59"/>
      <c r="H3" s="59"/>
      <c r="I3" s="59"/>
      <c r="J3" s="59"/>
    </row>
    <row r="4" spans="1:26" ht="18.5" thickBot="1" x14ac:dyDescent="0.6">
      <c r="A4" s="55" t="s">
        <v>3</v>
      </c>
      <c r="B4" s="55"/>
      <c r="C4" s="55"/>
      <c r="D4" s="55"/>
    </row>
    <row r="5" spans="1:26" ht="54" customHeight="1" thickBot="1" x14ac:dyDescent="0.6">
      <c r="A5" s="56" t="s">
        <v>39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8"/>
      <c r="S5" s="33"/>
      <c r="T5" s="33"/>
      <c r="U5" s="33"/>
      <c r="V5" s="33"/>
      <c r="W5" s="33"/>
      <c r="X5" s="33"/>
      <c r="Y5" s="33"/>
    </row>
    <row r="6" spans="1:26" ht="20" customHeight="1" thickBot="1" x14ac:dyDescent="0.6">
      <c r="C6" t="s">
        <v>20</v>
      </c>
      <c r="J6" t="s">
        <v>21</v>
      </c>
    </row>
    <row r="7" spans="1:26" ht="9.5" customHeight="1" x14ac:dyDescent="0.55000000000000004"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3"/>
    </row>
    <row r="8" spans="1:26" x14ac:dyDescent="0.55000000000000004">
      <c r="G8" s="4"/>
      <c r="H8" s="13" t="s">
        <v>38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6"/>
    </row>
    <row r="9" spans="1:26" ht="18.5" thickBot="1" x14ac:dyDescent="0.6">
      <c r="G9" s="4"/>
      <c r="H9" s="14" t="s">
        <v>4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6"/>
    </row>
    <row r="10" spans="1:26" x14ac:dyDescent="0.55000000000000004">
      <c r="G10" s="4"/>
      <c r="H10" s="5"/>
      <c r="I10" s="5"/>
      <c r="J10" s="5"/>
      <c r="K10" s="5"/>
      <c r="L10" s="5"/>
      <c r="M10" s="42" t="s">
        <v>31</v>
      </c>
      <c r="N10" s="43"/>
      <c r="O10" s="43"/>
      <c r="P10" s="43"/>
      <c r="Q10" s="43"/>
      <c r="R10" s="44"/>
      <c r="S10" s="5"/>
      <c r="T10" s="42" t="s">
        <v>8</v>
      </c>
      <c r="U10" s="43"/>
      <c r="V10" s="43"/>
      <c r="W10" s="43"/>
      <c r="X10" s="44"/>
      <c r="Y10" s="6"/>
    </row>
    <row r="11" spans="1:26" ht="30" customHeight="1" thickBot="1" x14ac:dyDescent="0.6">
      <c r="G11" s="4"/>
      <c r="H11" s="54">
        <v>25000</v>
      </c>
      <c r="I11" s="54"/>
      <c r="J11" s="54"/>
      <c r="K11" s="5" t="s">
        <v>5</v>
      </c>
      <c r="L11" s="32" t="s">
        <v>6</v>
      </c>
      <c r="M11" s="66">
        <v>7</v>
      </c>
      <c r="N11" s="67"/>
      <c r="O11" s="67"/>
      <c r="P11" s="67"/>
      <c r="Q11" s="67"/>
      <c r="R11" s="16" t="s">
        <v>10</v>
      </c>
      <c r="S11" s="32" t="s">
        <v>7</v>
      </c>
      <c r="T11" s="49">
        <f>IF(M11&gt;=5,IF(M11&lt;=8,H11*M11,0),0)</f>
        <v>175000</v>
      </c>
      <c r="U11" s="50"/>
      <c r="V11" s="50"/>
      <c r="W11" s="50"/>
      <c r="X11" s="16" t="s">
        <v>5</v>
      </c>
      <c r="Y11" s="6"/>
    </row>
    <row r="12" spans="1:26" ht="10" customHeight="1" thickBot="1" x14ac:dyDescent="0.6">
      <c r="G12" s="4"/>
      <c r="H12" s="10"/>
      <c r="I12" s="10"/>
      <c r="J12" s="10"/>
      <c r="K12" s="5"/>
      <c r="L12" s="5"/>
      <c r="M12" s="32"/>
      <c r="N12" s="32"/>
      <c r="O12" s="32"/>
      <c r="P12" s="32"/>
      <c r="Q12" s="32"/>
      <c r="R12" s="32"/>
      <c r="S12" s="5"/>
      <c r="T12" s="32"/>
      <c r="U12" s="32"/>
      <c r="V12" s="32"/>
      <c r="W12" s="32"/>
      <c r="X12" s="32"/>
      <c r="Y12" s="6"/>
    </row>
    <row r="13" spans="1:26" ht="20.5" thickBot="1" x14ac:dyDescent="0.6">
      <c r="G13" s="4"/>
      <c r="H13" s="36"/>
      <c r="I13" s="5"/>
      <c r="J13" s="27" t="s">
        <v>23</v>
      </c>
      <c r="K13" s="5"/>
      <c r="L13" s="5"/>
      <c r="M13" s="12"/>
      <c r="N13" s="12"/>
      <c r="O13" s="12"/>
      <c r="P13" s="12"/>
      <c r="Q13" s="12"/>
      <c r="R13" s="12"/>
      <c r="S13" s="5"/>
      <c r="T13" s="5"/>
      <c r="U13" s="5"/>
      <c r="V13" s="5"/>
      <c r="W13" s="5"/>
      <c r="X13" s="5"/>
      <c r="Y13" s="6"/>
      <c r="Z13" s="29" t="s">
        <v>25</v>
      </c>
    </row>
    <row r="14" spans="1:26" ht="6.5" customHeight="1" thickBot="1" x14ac:dyDescent="0.6">
      <c r="G14" s="7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9"/>
    </row>
    <row r="15" spans="1:26" ht="20" customHeight="1" thickBot="1" x14ac:dyDescent="0.6"/>
    <row r="16" spans="1:26" ht="9" customHeight="1" x14ac:dyDescent="0.55000000000000004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3"/>
    </row>
    <row r="17" spans="1:25" ht="18.5" thickBot="1" x14ac:dyDescent="0.6">
      <c r="A17" s="4"/>
      <c r="B17" s="5" t="s">
        <v>19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6"/>
    </row>
    <row r="18" spans="1:25" ht="36.5" customHeight="1" x14ac:dyDescent="0.55000000000000004">
      <c r="A18" s="4"/>
      <c r="B18" s="39" t="s">
        <v>30</v>
      </c>
      <c r="C18" s="40"/>
      <c r="D18" s="40"/>
      <c r="E18" s="40"/>
      <c r="F18" s="40"/>
      <c r="G18" s="40"/>
      <c r="H18" s="41"/>
      <c r="I18" s="5"/>
      <c r="J18" s="39" t="s">
        <v>28</v>
      </c>
      <c r="K18" s="40"/>
      <c r="L18" s="40"/>
      <c r="M18" s="40"/>
      <c r="N18" s="41"/>
      <c r="Q18" s="17"/>
      <c r="R18" s="42"/>
      <c r="S18" s="43"/>
      <c r="T18" s="43"/>
      <c r="U18" s="43"/>
      <c r="V18" s="43"/>
      <c r="W18" s="43"/>
      <c r="X18" s="44"/>
      <c r="Y18" s="6"/>
    </row>
    <row r="19" spans="1:25" ht="30" customHeight="1" thickBot="1" x14ac:dyDescent="0.6">
      <c r="A19" s="4"/>
      <c r="B19" s="34" t="s">
        <v>9</v>
      </c>
      <c r="C19" s="45"/>
      <c r="D19" s="45"/>
      <c r="E19" s="45"/>
      <c r="F19" s="45"/>
      <c r="G19" s="45"/>
      <c r="H19" s="16" t="s">
        <v>5</v>
      </c>
      <c r="I19" s="32" t="s">
        <v>11</v>
      </c>
      <c r="J19" s="34" t="s">
        <v>12</v>
      </c>
      <c r="K19" s="64"/>
      <c r="L19" s="64"/>
      <c r="M19" s="64"/>
      <c r="N19" s="16" t="s">
        <v>10</v>
      </c>
      <c r="O19" s="32" t="s">
        <v>6</v>
      </c>
      <c r="P19" s="37">
        <v>0.3</v>
      </c>
      <c r="Q19" t="s">
        <v>29</v>
      </c>
      <c r="R19" s="34" t="s">
        <v>13</v>
      </c>
      <c r="S19" s="46">
        <f>IF(K19&gt;0,ROUNDUP(C19/K19*P19,0),0)</f>
        <v>0</v>
      </c>
      <c r="T19" s="46"/>
      <c r="U19" s="46"/>
      <c r="V19" s="46"/>
      <c r="W19" s="46"/>
      <c r="X19" s="16" t="s">
        <v>5</v>
      </c>
      <c r="Y19" s="6"/>
    </row>
    <row r="20" spans="1:25" ht="20" customHeight="1" thickBot="1" x14ac:dyDescent="0.6">
      <c r="A20" s="4"/>
      <c r="B20" s="19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V20" s="5" t="s">
        <v>40</v>
      </c>
      <c r="W20" s="5"/>
      <c r="X20" s="5"/>
      <c r="Y20" s="6"/>
    </row>
    <row r="21" spans="1:25" x14ac:dyDescent="0.55000000000000004">
      <c r="A21" s="4"/>
      <c r="B21" s="19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42" t="s">
        <v>14</v>
      </c>
      <c r="S21" s="43"/>
      <c r="T21" s="43"/>
      <c r="U21" s="43"/>
      <c r="V21" s="43"/>
      <c r="W21" s="43"/>
      <c r="X21" s="44"/>
      <c r="Y21" s="6"/>
    </row>
    <row r="22" spans="1:25" ht="30" customHeight="1" thickBot="1" x14ac:dyDescent="0.6">
      <c r="A22" s="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5"/>
      <c r="M22" s="5"/>
      <c r="N22" s="5"/>
      <c r="O22" s="5"/>
      <c r="P22" s="5"/>
      <c r="Q22" s="18" t="s">
        <v>37</v>
      </c>
      <c r="R22" s="34" t="s">
        <v>15</v>
      </c>
      <c r="S22" s="60">
        <f>IF(S19&gt;75000,75000,ROUNDUP(S19,-3))</f>
        <v>0</v>
      </c>
      <c r="T22" s="60"/>
      <c r="U22" s="60"/>
      <c r="V22" s="60"/>
      <c r="W22" s="60"/>
      <c r="X22" s="16" t="s">
        <v>5</v>
      </c>
      <c r="Y22" s="6"/>
    </row>
    <row r="23" spans="1:25" ht="20" customHeight="1" thickBot="1" x14ac:dyDescent="0.6">
      <c r="A23" s="4"/>
      <c r="B23" s="5"/>
      <c r="C23" s="5"/>
      <c r="D23" s="5"/>
      <c r="E23" s="5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2"/>
      <c r="V23" s="5"/>
      <c r="W23" s="5"/>
      <c r="X23" s="5"/>
      <c r="Y23" s="6"/>
    </row>
    <row r="24" spans="1:25" ht="20" customHeight="1" thickTop="1" thickBot="1" x14ac:dyDescent="0.6">
      <c r="A24" s="4"/>
      <c r="B24" s="5"/>
      <c r="C24" s="5"/>
      <c r="D24" s="5"/>
      <c r="E24" s="20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6"/>
    </row>
    <row r="25" spans="1:25" x14ac:dyDescent="0.55000000000000004">
      <c r="A25" s="4"/>
      <c r="B25" s="42" t="s">
        <v>14</v>
      </c>
      <c r="C25" s="43"/>
      <c r="D25" s="43"/>
      <c r="E25" s="43"/>
      <c r="F25" s="43"/>
      <c r="G25" s="43"/>
      <c r="H25" s="44"/>
      <c r="I25" s="5"/>
      <c r="J25" s="42" t="s">
        <v>32</v>
      </c>
      <c r="K25" s="43"/>
      <c r="L25" s="43"/>
      <c r="M25" s="43"/>
      <c r="N25" s="43"/>
      <c r="O25" s="43"/>
      <c r="P25" s="44"/>
      <c r="Q25" s="17"/>
      <c r="R25" s="42" t="s">
        <v>16</v>
      </c>
      <c r="S25" s="43"/>
      <c r="T25" s="43"/>
      <c r="U25" s="43"/>
      <c r="V25" s="43"/>
      <c r="W25" s="43"/>
      <c r="X25" s="44"/>
      <c r="Y25" s="6"/>
    </row>
    <row r="26" spans="1:25" ht="30" customHeight="1" thickBot="1" x14ac:dyDescent="0.6">
      <c r="A26" s="4"/>
      <c r="B26" s="34" t="s">
        <v>15</v>
      </c>
      <c r="C26" s="60">
        <f>S22</f>
        <v>0</v>
      </c>
      <c r="D26" s="60"/>
      <c r="E26" s="60"/>
      <c r="F26" s="60"/>
      <c r="G26" s="60"/>
      <c r="H26" s="16" t="s">
        <v>5</v>
      </c>
      <c r="I26" s="32" t="s">
        <v>6</v>
      </c>
      <c r="J26" s="34" t="s">
        <v>17</v>
      </c>
      <c r="K26" s="65">
        <v>7</v>
      </c>
      <c r="L26" s="65"/>
      <c r="M26" s="65"/>
      <c r="N26" s="65"/>
      <c r="O26" s="65"/>
      <c r="P26" s="16" t="s">
        <v>10</v>
      </c>
      <c r="Q26" s="32" t="s">
        <v>7</v>
      </c>
      <c r="R26" s="34" t="s">
        <v>24</v>
      </c>
      <c r="S26" s="60">
        <f>C26*K26</f>
        <v>0</v>
      </c>
      <c r="T26" s="60"/>
      <c r="U26" s="60"/>
      <c r="V26" s="60"/>
      <c r="W26" s="60"/>
      <c r="X26" s="16" t="s">
        <v>5</v>
      </c>
      <c r="Y26" s="6"/>
    </row>
    <row r="27" spans="1:25" ht="8" customHeight="1" thickBot="1" x14ac:dyDescent="0.6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6"/>
    </row>
    <row r="28" spans="1:25" ht="20.5" thickBot="1" x14ac:dyDescent="0.6">
      <c r="A28" s="4"/>
      <c r="B28" s="5"/>
      <c r="C28" s="5"/>
      <c r="D28" s="5"/>
      <c r="E28" s="5"/>
      <c r="F28" s="5"/>
      <c r="G28" s="5"/>
      <c r="H28" s="36"/>
      <c r="I28" s="5"/>
      <c r="J28" s="27" t="s">
        <v>23</v>
      </c>
      <c r="K28" s="5"/>
      <c r="L28" s="5"/>
      <c r="M28" s="12"/>
      <c r="N28" s="12"/>
      <c r="O28" s="12"/>
      <c r="P28" s="12"/>
      <c r="Q28" s="12"/>
      <c r="R28" s="12"/>
      <c r="S28" s="5"/>
      <c r="T28" s="5"/>
      <c r="U28" s="5"/>
      <c r="V28" s="5"/>
      <c r="W28" s="5"/>
      <c r="X28" s="5"/>
      <c r="Y28" s="6"/>
    </row>
    <row r="29" spans="1:25" ht="6.5" customHeight="1" thickBot="1" x14ac:dyDescent="0.6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9"/>
    </row>
    <row r="31" spans="1:25" ht="18" customHeight="1" x14ac:dyDescent="0.55000000000000004"/>
    <row r="32" spans="1:25" ht="18" customHeight="1" x14ac:dyDescent="0.55000000000000004"/>
    <row r="33" ht="18" customHeight="1" x14ac:dyDescent="0.55000000000000004"/>
    <row r="34" ht="18" customHeight="1" x14ac:dyDescent="0.55000000000000004"/>
    <row r="35" ht="18" customHeight="1" x14ac:dyDescent="0.55000000000000004"/>
    <row r="36" ht="18" customHeight="1" x14ac:dyDescent="0.55000000000000004"/>
    <row r="37" ht="18" customHeight="1" x14ac:dyDescent="0.55000000000000004"/>
    <row r="38" ht="18" customHeight="1" x14ac:dyDescent="0.55000000000000004"/>
    <row r="39" ht="18" customHeight="1" x14ac:dyDescent="0.55000000000000004"/>
    <row r="40" ht="18" customHeight="1" x14ac:dyDescent="0.55000000000000004"/>
    <row r="41" ht="18" customHeight="1" x14ac:dyDescent="0.55000000000000004"/>
    <row r="42" ht="18" customHeight="1" x14ac:dyDescent="0.55000000000000004"/>
    <row r="43" ht="18" customHeight="1" x14ac:dyDescent="0.55000000000000004"/>
    <row r="44" ht="18" customHeight="1" x14ac:dyDescent="0.55000000000000004"/>
    <row r="45" ht="18" customHeight="1" x14ac:dyDescent="0.55000000000000004"/>
    <row r="46" ht="18" customHeight="1" x14ac:dyDescent="0.55000000000000004"/>
    <row r="47" ht="18" customHeight="1" x14ac:dyDescent="0.55000000000000004"/>
    <row r="48" ht="18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</sheetData>
  <sheetProtection algorithmName="SHA-512" hashValue="5q5OyUr5k8Bc3zA43YBtxXy60llnZJOUJJfjkOt7KFdmryGybsQZ4KYRuVLOW8ZnsWtE1qC02VtcpsCVuC7NJQ==" saltValue="2Ql0+XiUkLVVRZEZJEJsCQ==" spinCount="100000" sheet="1" objects="1" scenarios="1"/>
  <mergeCells count="22">
    <mergeCell ref="C19:G19"/>
    <mergeCell ref="S19:W19"/>
    <mergeCell ref="M11:Q11"/>
    <mergeCell ref="T11:W11"/>
    <mergeCell ref="J18:N18"/>
    <mergeCell ref="K19:M19"/>
    <mergeCell ref="A3:J3"/>
    <mergeCell ref="R25:X25"/>
    <mergeCell ref="C26:G26"/>
    <mergeCell ref="K26:O26"/>
    <mergeCell ref="S26:W26"/>
    <mergeCell ref="B25:H25"/>
    <mergeCell ref="J25:P25"/>
    <mergeCell ref="H11:J11"/>
    <mergeCell ref="A4:D4"/>
    <mergeCell ref="A5:Q5"/>
    <mergeCell ref="S22:W22"/>
    <mergeCell ref="R21:X21"/>
    <mergeCell ref="M10:R10"/>
    <mergeCell ref="T10:X10"/>
    <mergeCell ref="B18:H18"/>
    <mergeCell ref="R18:X18"/>
  </mergeCells>
  <phoneticPr fontId="2"/>
  <dataValidations count="2">
    <dataValidation type="whole" allowBlank="1" showInputMessage="1" showErrorMessage="1" sqref="M11:Q11 K26:O26" xr:uid="{8677A5FA-0DB6-45D7-9940-C036760B4B3D}">
      <formula1>5</formula1>
      <formula2>8</formula2>
    </dataValidation>
    <dataValidation type="list" allowBlank="1" showInputMessage="1" showErrorMessage="1" sqref="H28 H13" xr:uid="{E6C4D69F-87DA-4527-95D3-8D02DFB70DC8}">
      <formula1>$Z$12:$Z$13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表面</vt:lpstr>
      <vt:lpstr>裏面</vt:lpstr>
      <vt:lpstr>表面!Print_Area</vt:lpstr>
      <vt:lpstr>裏面!Print_Area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2021-06-23T07:18:22Z</dcterms:created>
  <dcterms:modified xsi:type="dcterms:W3CDTF">2021-10-04T06:51:53Z</dcterms:modified>
</cp:coreProperties>
</file>