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66925"/>
  <xr:revisionPtr revIDLastSave="0" documentId="13_ncr:1_{F519C75B-A0EF-4EDD-A880-D30C16C34685}" xr6:coauthVersionLast="36" xr6:coauthVersionMax="36" xr10:uidLastSave="{00000000-0000-0000-0000-000000000000}"/>
  <bookViews>
    <workbookView xWindow="0" yWindow="0" windowWidth="14380" windowHeight="4000" xr2:uid="{6D1855CB-F0FA-46E1-8DDE-E7ABDA311665}"/>
  </bookViews>
  <sheets>
    <sheet name="表面" sheetId="1" r:id="rId1"/>
    <sheet name="裏面" sheetId="2" r:id="rId2"/>
  </sheets>
  <definedNames>
    <definedName name="_xlnm.Print_Area" localSheetId="0">表面!$A$1:$Y$42</definedName>
    <definedName name="_xlnm.Print_Area" localSheetId="1">裏面!$A$1:$Y$36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S39" i="1"/>
  <c r="S32" i="1" l="1"/>
  <c r="S16" i="2" l="1"/>
  <c r="C20" i="2" s="1"/>
  <c r="C26" i="2"/>
  <c r="S35" i="1"/>
  <c r="S26" i="2" l="1"/>
  <c r="S29" i="2" s="1"/>
  <c r="S20" i="2"/>
  <c r="S23" i="2" s="1"/>
  <c r="C39" i="1"/>
  <c r="C33" i="2" l="1"/>
  <c r="S33" i="2" s="1"/>
</calcChain>
</file>

<file path=xl/sharedStrings.xml><?xml version="1.0" encoding="utf-8"?>
<sst xmlns="http://schemas.openxmlformats.org/spreadsheetml/2006/main" count="114" uniqueCount="55">
  <si>
    <t>店舗ごとの協力金支給申請額計算書</t>
  </si>
  <si>
    <t>以下のフロー図の質問を基に、該当する計算方法を選択していただき、数値を入力してください。</t>
  </si>
  <si>
    <t>支給額等を必ずご確認の上、「上記内容で申請します」にチェックしてください。</t>
  </si>
  <si>
    <t>中小企業又は個人事業主ですか？</t>
  </si>
  <si>
    <t>【売上高方式】</t>
  </si>
  <si>
    <t>※　中小企業は、飲食業については資本金の額又は出資の総額が５，０００万円以下の会社又は
　常時使用する従業員の数が５０人以下の会社及び個人。
　　ただし、カラオケなどのサービス業については、資本金の額又は出資の総額が５，０００万円
　以下の会社又は常時使用する従業員の数が１００人以下の会社及び個人。</t>
    <phoneticPr fontId="2"/>
  </si>
  <si>
    <t>令和元年又は令和２年いずれかの５月の売上高は1日あたり
８３，３３３円を超えますか？
（1日あたりの売上高＝５月の売上高÷３１）</t>
    <phoneticPr fontId="2"/>
  </si>
  <si>
    <t>売上高減少方式で申請
（裏面へ進みます）</t>
    <phoneticPr fontId="2"/>
  </si>
  <si>
    <t>支給額は１日あたり２．５万円です。</t>
  </si>
  <si>
    <t>以下を記入して支給額を確定してください。</t>
  </si>
  <si>
    <t>円</t>
    <rPh sb="0" eb="1">
      <t>エン</t>
    </rPh>
    <phoneticPr fontId="2"/>
  </si>
  <si>
    <t>×</t>
    <phoneticPr fontId="2"/>
  </si>
  <si>
    <t>＝</t>
    <phoneticPr fontId="2"/>
  </si>
  <si>
    <t>当該店舗への支給額</t>
    <rPh sb="0" eb="2">
      <t>トウガイ</t>
    </rPh>
    <rPh sb="2" eb="4">
      <t>テンポ</t>
    </rPh>
    <rPh sb="6" eb="9">
      <t>シキュウガク</t>
    </rPh>
    <phoneticPr fontId="2"/>
  </si>
  <si>
    <r>
      <t>時短協力日数</t>
    </r>
    <r>
      <rPr>
        <b/>
        <sz val="11"/>
        <color rgb="FFFF0000"/>
        <rFont val="游ゴシック"/>
        <family val="3"/>
        <charset val="128"/>
        <scheme val="minor"/>
      </rPr>
      <t>（最大8日）</t>
    </r>
    <rPh sb="0" eb="2">
      <t>ジタン</t>
    </rPh>
    <rPh sb="2" eb="4">
      <t>キョウリョク</t>
    </rPh>
    <rPh sb="4" eb="6">
      <t>ニッスウ</t>
    </rPh>
    <rPh sb="7" eb="9">
      <t>サイダイ</t>
    </rPh>
    <rPh sb="10" eb="11">
      <t>ニチ</t>
    </rPh>
    <phoneticPr fontId="2"/>
  </si>
  <si>
    <t>令和元年又は令和２年５月の売上高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1" eb="12">
      <t>ガツ</t>
    </rPh>
    <rPh sb="13" eb="16">
      <t>ウリアゲダカ</t>
    </rPh>
    <phoneticPr fontId="2"/>
  </si>
  <si>
    <t>①</t>
    <phoneticPr fontId="2"/>
  </si>
  <si>
    <t>日</t>
    <rPh sb="0" eb="1">
      <t>ニチ</t>
    </rPh>
    <phoneticPr fontId="2"/>
  </si>
  <si>
    <t>÷</t>
    <phoneticPr fontId="2"/>
  </si>
  <si>
    <t>②</t>
    <phoneticPr fontId="2"/>
  </si>
  <si>
    <t>③</t>
    <phoneticPr fontId="2"/>
  </si>
  <si>
    <t>１日あたりの支給単価</t>
    <rPh sb="1" eb="2">
      <t>ニチ</t>
    </rPh>
    <rPh sb="6" eb="8">
      <t>シキュウ</t>
    </rPh>
    <rPh sb="8" eb="10">
      <t>タンカ</t>
    </rPh>
    <phoneticPr fontId="2"/>
  </si>
  <si>
    <r>
      <t>時短協力日数</t>
    </r>
    <r>
      <rPr>
        <b/>
        <sz val="11"/>
        <color rgb="FFFF0000"/>
        <rFont val="游ゴシック"/>
        <family val="3"/>
        <charset val="128"/>
        <scheme val="minor"/>
      </rPr>
      <t>（最大8日）</t>
    </r>
    <phoneticPr fontId="2"/>
  </si>
  <si>
    <t>④</t>
    <phoneticPr fontId="2"/>
  </si>
  <si>
    <t>当該店舗の支給額</t>
    <rPh sb="0" eb="2">
      <t>トウガイ</t>
    </rPh>
    <rPh sb="2" eb="4">
      <t>テンポ</t>
    </rPh>
    <rPh sb="5" eb="8">
      <t>シキュウガク</t>
    </rPh>
    <phoneticPr fontId="2"/>
  </si>
  <si>
    <t>⑤</t>
    <phoneticPr fontId="2"/>
  </si>
  <si>
    <t>店舗名（屋号）</t>
    <rPh sb="0" eb="3">
      <t>テンポメイ</t>
    </rPh>
    <rPh sb="4" eb="6">
      <t>ヤゴウ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</si>
  <si>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</si>
  <si>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※最大7.5万円</t>
    <rPh sb="1" eb="3">
      <t>サイダイ</t>
    </rPh>
    <rPh sb="6" eb="8">
      <t>マンエン</t>
    </rPh>
    <phoneticPr fontId="2"/>
  </si>
  <si>
    <t>※確定申告書等の写しが必要です。</t>
    <rPh sb="1" eb="3">
      <t>カクテイ</t>
    </rPh>
    <rPh sb="3" eb="6">
      <t>シンコクショ</t>
    </rPh>
    <rPh sb="6" eb="7">
      <t>トウ</t>
    </rPh>
    <rPh sb="8" eb="9">
      <t>ウツ</t>
    </rPh>
    <rPh sb="11" eb="13">
      <t>ヒツヨウ</t>
    </rPh>
    <phoneticPr fontId="2"/>
  </si>
  <si>
    <t>千円単位切上</t>
    <rPh sb="0" eb="2">
      <t>センエン</t>
    </rPh>
    <rPh sb="2" eb="4">
      <t>タンイ</t>
    </rPh>
    <rPh sb="4" eb="6">
      <t>キリア</t>
    </rPh>
    <phoneticPr fontId="2"/>
  </si>
  <si>
    <t>いいえ</t>
    <phoneticPr fontId="2"/>
  </si>
  <si>
    <t>はい</t>
    <phoneticPr fontId="2"/>
  </si>
  <si>
    <t>いいえ又は不明</t>
    <rPh sb="3" eb="4">
      <t>マタ</t>
    </rPh>
    <rPh sb="5" eb="7">
      <t>フメイ</t>
    </rPh>
    <phoneticPr fontId="2"/>
  </si>
  <si>
    <t>別添１（期間A）</t>
    <rPh sb="0" eb="2">
      <t>ベッテン</t>
    </rPh>
    <rPh sb="4" eb="6">
      <t>キカン</t>
    </rPh>
    <phoneticPr fontId="2"/>
  </si>
  <si>
    <t>※店舗ごとに作成し、当該店舗の支給額を支給申請書に転記後、併せてご提出ください。</t>
    <phoneticPr fontId="2"/>
  </si>
  <si>
    <t>【売上高減少方式】</t>
    <rPh sb="4" eb="6">
      <t>ゲンショウ</t>
    </rPh>
    <phoneticPr fontId="2"/>
  </si>
  <si>
    <t>申請できません
（中小企業者等の場合は、売上高方式（前頁）により申請できます）</t>
    <rPh sb="0" eb="2">
      <t>シンセイ</t>
    </rPh>
    <phoneticPr fontId="2"/>
  </si>
  <si>
    <t>令和元年又は令和２年いずれかの５月と比べて
令和３年の５月の売上高は減少していますか？</t>
    <phoneticPr fontId="2"/>
  </si>
  <si>
    <t>令和３年５月の売上高</t>
    <rPh sb="0" eb="2">
      <t>レイワ</t>
    </rPh>
    <rPh sb="3" eb="4">
      <t>ネン</t>
    </rPh>
    <rPh sb="5" eb="6">
      <t>ガツ</t>
    </rPh>
    <rPh sb="7" eb="10">
      <t>ウリアゲダカ</t>
    </rPh>
    <phoneticPr fontId="2"/>
  </si>
  <si>
    <t>①－②</t>
    <phoneticPr fontId="2"/>
  </si>
  <si>
    <t>－</t>
    <phoneticPr fontId="2"/>
  </si>
  <si>
    <t>１日あたりの支給単価（ア）</t>
    <rPh sb="1" eb="2">
      <t>ニチ</t>
    </rPh>
    <rPh sb="6" eb="8">
      <t>シキュウ</t>
    </rPh>
    <rPh sb="8" eb="10">
      <t>タンカ</t>
    </rPh>
    <phoneticPr fontId="2"/>
  </si>
  <si>
    <t>１日あたりの支給単価（イ）</t>
    <rPh sb="1" eb="2">
      <t>ニチ</t>
    </rPh>
    <rPh sb="6" eb="8">
      <t>シキュウ</t>
    </rPh>
    <rPh sb="8" eb="10">
      <t>タンカ</t>
    </rPh>
    <phoneticPr fontId="2"/>
  </si>
  <si>
    <t>上記内容で申請します</t>
    <rPh sb="0" eb="2">
      <t>ジョウキ</t>
    </rPh>
    <rPh sb="2" eb="4">
      <t>ナイヨウ</t>
    </rPh>
    <rPh sb="5" eb="7">
      <t>シンセイ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</si>
  <si>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</si>
  <si>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</si>
  <si>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</si>
  <si>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</si>
  <si>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</si>
  <si>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※⑤、⑦及び20万円のうち、最も低い金額を１日あたりの支給単価とします。</t>
    <rPh sb="4" eb="5">
      <t>オヨ</t>
    </rPh>
    <rPh sb="8" eb="10">
      <t>マンエン</t>
    </rPh>
    <rPh sb="14" eb="15">
      <t>モット</t>
    </rPh>
    <rPh sb="16" eb="17">
      <t>ヒク</t>
    </rPh>
    <rPh sb="18" eb="20">
      <t>キンガク</t>
    </rPh>
    <rPh sb="22" eb="23">
      <t>ニチ</t>
    </rPh>
    <rPh sb="27" eb="29">
      <t>シキュウ</t>
    </rPh>
    <rPh sb="29" eb="31">
      <t>タンカ</t>
    </rPh>
    <phoneticPr fontId="2"/>
  </si>
  <si>
    <r>
      <rPr>
        <b/>
        <u/>
        <sz val="12"/>
        <color theme="1"/>
        <rFont val="游ゴシック"/>
        <family val="3"/>
        <charset val="128"/>
        <scheme val="minor"/>
      </rPr>
      <t>上記内容で申請します</t>
    </r>
    <r>
      <rPr>
        <b/>
        <sz val="12"/>
        <color rgb="FFFF0000"/>
        <rFont val="游ゴシック"/>
        <family val="3"/>
        <charset val="128"/>
        <scheme val="minor"/>
      </rPr>
      <t>（確定申告等の写しは不要）</t>
    </r>
    <rPh sb="0" eb="2">
      <t>ジョウキ</t>
    </rPh>
    <rPh sb="2" eb="4">
      <t>ナイヨウ</t>
    </rPh>
    <rPh sb="5" eb="7">
      <t>シンセイ</t>
    </rPh>
    <rPh sb="11" eb="13">
      <t>カクテイ</t>
    </rPh>
    <rPh sb="13" eb="15">
      <t>シンコク</t>
    </rPh>
    <rPh sb="15" eb="16">
      <t>トウ</t>
    </rPh>
    <rPh sb="17" eb="18">
      <t>ウツ</t>
    </rPh>
    <rPh sb="20" eb="22">
      <t>フヨウ</t>
    </rPh>
    <phoneticPr fontId="2"/>
  </si>
  <si>
    <t>※色のついたセルに数字を入れると自動計算されます。</t>
    <rPh sb="1" eb="2">
      <t>イロ</t>
    </rPh>
    <rPh sb="9" eb="11">
      <t>スウジ</t>
    </rPh>
    <rPh sb="12" eb="13">
      <t>イ</t>
    </rPh>
    <rPh sb="16" eb="18">
      <t>ジドウ</t>
    </rPh>
    <rPh sb="18" eb="20">
      <t>ケイサン</t>
    </rPh>
    <phoneticPr fontId="2"/>
  </si>
  <si>
    <t>✔</t>
    <phoneticPr fontId="2"/>
  </si>
  <si>
    <t>※2,583,323円未満は入力できません（下限額での申請となります）。</t>
    <rPh sb="10" eb="11">
      <t>エン</t>
    </rPh>
    <rPh sb="11" eb="13">
      <t>ミマン</t>
    </rPh>
    <rPh sb="14" eb="16">
      <t>ニュウリョク</t>
    </rPh>
    <rPh sb="22" eb="25">
      <t>カゲンガク</t>
    </rPh>
    <rPh sb="27" eb="2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</si>
</sst>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38" fontId="0" fillId="0" borderId="0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6" fillId="0" borderId="0" xfId="0" applyFo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8" fontId="0" fillId="0" borderId="8" xfId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8" fontId="0" fillId="0" borderId="1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38" fontId="0" fillId="0" borderId="8" xfId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38" fontId="0" fillId="3" borderId="8" xfId="1" applyFont="1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8</xdr:row>
      <xdr:rowOff>165100</xdr:rowOff>
    </xdr:from>
    <xdr:to>
      <xdr:col>24</xdr:col>
      <xdr:colOff>40005</xdr:colOff>
      <xdr:row>10</xdr:row>
      <xdr:rowOff>41275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4EE17D-BC12-4E79-A1A8-A19E65575DAF}"/>
            </a:ext>
          </a:extLst>
        </xdr:cNvPr>
        <xdr:cNvSpPr/>
      </xdr:nvSpPr>
      <xdr:spPr>
        <a:xfrm>
          <a:off x="1136650" y="1365250"/>
          <a:ext cx="518350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※売上高は、飲食部門における消費税及び地方消費税を除いた金額とすること。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266700</xdr:colOff>
      <xdr:row>31</xdr:row>
      <xdr:rowOff>311150</xdr:rowOff>
    </xdr:from>
    <xdr:to>
      <xdr:col>19</xdr:col>
      <xdr:colOff>266700</xdr:colOff>
      <xdr:row>33</xdr:row>
      <xdr:rowOff>12700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58D5F7A-EA3C-485F-80A4-1EF587A17DCE}"/>
            </a:ext>
          </a:extLst>
        </xdr:cNvPr>
        <xdr:cNvCxnSpPr/>
      </xdr:nvCxnSpPr>
      <xdr:spPr>
        <a:xfrm>
          <a:off x="5276850" y="71818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35</xdr:row>
      <xdr:rowOff>215900</xdr:rowOff>
    </xdr:from>
    <xdr:to>
      <xdr:col>4</xdr:col>
      <xdr:colOff>0</xdr:colOff>
      <xdr:row>37</xdr:row>
      <xdr:rowOff>19050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7D1A27B-8B9A-4F85-A71E-6BB0753DF3B4}"/>
            </a:ext>
          </a:extLst>
        </xdr:cNvPr>
        <xdr:cNvCxnSpPr/>
      </xdr:nvCxnSpPr>
      <xdr:spPr>
        <a:xfrm>
          <a:off x="977900" y="8451850"/>
          <a:ext cx="0" cy="2794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158750</xdr:colOff>
      <xdr:row>14</xdr:row>
      <xdr:rowOff>222250</xdr:rowOff>
    </xdr:from>
    <xdr:to>
      <xdr:col>20</xdr:col>
      <xdr:colOff>158750</xdr:colOff>
      <xdr:row>16</xdr:row>
      <xdr:rowOff>19050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401F52C-C000-4F07-8FD8-FF8892988424}"/>
            </a:ext>
          </a:extLst>
        </xdr:cNvPr>
        <xdr:cNvCxnSpPr/>
      </xdr:nvCxnSpPr>
      <xdr:spPr>
        <a:xfrm>
          <a:off x="5327650" y="31877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158750</xdr:colOff>
      <xdr:row>14</xdr:row>
      <xdr:rowOff>228600</xdr:rowOff>
    </xdr:from>
    <xdr:to>
      <xdr:col>4</xdr:col>
      <xdr:colOff>158750</xdr:colOff>
      <xdr:row>16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599F5FE-32AE-459E-9FE1-BD7FA4CEA6D9}"/>
            </a:ext>
          </a:extLst>
        </xdr:cNvPr>
        <xdr:cNvCxnSpPr/>
      </xdr:nvCxnSpPr>
      <xdr:spPr>
        <a:xfrm>
          <a:off x="1136650" y="31940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755650</xdr:rowOff>
    </xdr:from>
    <xdr:to>
      <xdr:col>8</xdr:col>
      <xdr:colOff>0</xdr:colOff>
      <xdr:row>18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A900090-A261-43E6-BCC6-B2335D7535EF}"/>
            </a:ext>
          </a:extLst>
        </xdr:cNvPr>
        <xdr:cNvCxnSpPr/>
      </xdr:nvCxnSpPr>
      <xdr:spPr>
        <a:xfrm>
          <a:off x="1892300" y="40894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</xdr:row>
      <xdr:rowOff>755650</xdr:rowOff>
    </xdr:from>
    <xdr:to>
      <xdr:col>1</xdr:col>
      <xdr:colOff>190500</xdr:colOff>
      <xdr:row>28</xdr:row>
      <xdr:rowOff>19050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6E9CF7A7-3971-4F80-8746-C1CA814BA7AB}"/>
            </a:ext>
          </a:extLst>
        </xdr:cNvPr>
        <xdr:cNvCxnSpPr/>
      </xdr:nvCxnSpPr>
      <xdr:spPr>
        <a:xfrm>
          <a:off x="349250" y="4089400"/>
          <a:ext cx="0" cy="23368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31750</xdr:colOff>
      <xdr:row>18</xdr:row>
      <xdr:rowOff>12700</xdr:rowOff>
    </xdr:from>
    <xdr:to>
      <xdr:col>5</xdr:col>
      <xdr:colOff>234950</xdr:colOff>
      <xdr:row>27</xdr:row>
      <xdr:rowOff>19050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2A89C476-E1F4-4C50-9C54-31EAC153D4F9}"/>
            </a:ext>
          </a:extLst>
        </xdr:cNvPr>
        <xdr:cNvSpPr/>
      </xdr:nvSpPr>
      <xdr:spPr>
        <a:xfrm>
          <a:off x="31750" y="4343400"/>
          <a:ext cx="1454150" cy="1847850"/>
        </a:xfrm>
        <a:prstGeom prst="bracketPair">
          <a:avLst>
            <a:gd name="adj" fmla="val 6945"/>
          </a:avLst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令和元年又は令和２年いずれかの５</a:t>
          </a:r>
          <a:r>
            <a:rPr lang="ja-JP" alt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月</a:t>
          </a:r>
          <a:r>
            <a:rPr lang="ja-JP" sz="1050" kern="0" spc="35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と令和３年の５月の売上高減少額が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１日あたり２５万円を超えている場合は、売上高減少方式も選択可能です。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107950</xdr:colOff>
      <xdr:row>2</xdr:row>
      <xdr:rowOff>69850</xdr:rowOff>
    </xdr:from>
    <xdr:to>
      <xdr:col>26</xdr:col>
      <xdr:colOff>31750</xdr:colOff>
      <xdr:row>4</xdr:row>
      <xdr:rowOff>31750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20B1780-60EF-46CB-B54E-4A7A17401513}"/>
            </a:ext>
          </a:extLst>
        </xdr:cNvPr>
        <xdr:cNvSpPr/>
      </xdr:nvSpPr>
      <xdr:spPr>
        <a:xfrm>
          <a:off x="1358900" y="400050"/>
          <a:ext cx="5029200" cy="2984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※売上高は、飲食部門における消費税及び地方消費税を除いた金額とすること。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266700</xdr:colOff>
      <xdr:row>19</xdr:row>
      <xdr:rowOff>311150</xdr:rowOff>
    </xdr:from>
    <xdr:to>
      <xdr:col>19</xdr:col>
      <xdr:colOff>266700</xdr:colOff>
      <xdr:row>21</xdr:row>
      <xdr:rowOff>12700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16C8A44-DA3A-4E72-87B4-33D8000BA751}"/>
            </a:ext>
          </a:extLst>
        </xdr:cNvPr>
        <xdr:cNvCxnSpPr/>
      </xdr:nvCxnSpPr>
      <xdr:spPr>
        <a:xfrm>
          <a:off x="5162550" y="739775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88900</xdr:colOff>
      <xdr:row>6</xdr:row>
      <xdr:rowOff>222250</xdr:rowOff>
    </xdr:from>
    <xdr:to>
      <xdr:col>2</xdr:col>
      <xdr:colOff>88900</xdr:colOff>
      <xdr:row>12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66ACD16-5409-484F-AB13-1E6F08C1892D}"/>
            </a:ext>
          </a:extLst>
        </xdr:cNvPr>
        <xdr:cNvCxnSpPr/>
      </xdr:nvCxnSpPr>
      <xdr:spPr>
        <a:xfrm>
          <a:off x="520700" y="1346200"/>
          <a:ext cx="0" cy="117475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177800</xdr:colOff>
      <xdr:row>6</xdr:row>
      <xdr:rowOff>222250</xdr:rowOff>
    </xdr:from>
    <xdr:to>
      <xdr:col>13</xdr:col>
      <xdr:colOff>177800</xdr:colOff>
      <xdr:row>8</xdr:row>
      <xdr:rowOff>19050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33CEE06-A646-4D3A-A5C1-A7022625D2D2}"/>
            </a:ext>
          </a:extLst>
        </xdr:cNvPr>
        <xdr:cNvCxnSpPr/>
      </xdr:nvCxnSpPr>
      <xdr:spPr>
        <a:xfrm>
          <a:off x="3435350" y="13462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254000</xdr:colOff>
      <xdr:row>16</xdr:row>
      <xdr:rowOff>215900</xdr:rowOff>
    </xdr:from>
    <xdr:to>
      <xdr:col>3</xdr:col>
      <xdr:colOff>254000</xdr:colOff>
      <xdr:row>18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9B3693F-F1E1-46FC-A868-32B0851DC3B6}"/>
            </a:ext>
          </a:extLst>
        </xdr:cNvPr>
        <xdr:cNvCxnSpPr/>
      </xdr:nvCxnSpPr>
      <xdr:spPr>
        <a:xfrm>
          <a:off x="958850" y="5759450"/>
          <a:ext cx="0" cy="2794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266700</xdr:colOff>
      <xdr:row>25</xdr:row>
      <xdr:rowOff>311150</xdr:rowOff>
    </xdr:from>
    <xdr:to>
      <xdr:col>19</xdr:col>
      <xdr:colOff>266700</xdr:colOff>
      <xdr:row>27</xdr:row>
      <xdr:rowOff>12700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FCAE0398-3A7A-4084-A214-AF0AC320C694}"/>
            </a:ext>
          </a:extLst>
        </xdr:cNvPr>
        <xdr:cNvCxnSpPr/>
      </xdr:nvCxnSpPr>
      <xdr:spPr>
        <a:xfrm>
          <a:off x="5162550" y="4445000"/>
          <a:ext cx="0" cy="266700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F9BD-628C-4857-ACAB-F1EF74E8D03E}">
  <sheetPr codeName="Sheet1">
    <tabColor theme="4" tint="-0.249977111117893"/>
    <pageSetUpPr fitToPage="1"/>
  </sheetPr>
  <dimension ref="A1:Z70"/>
  <sheetViews>
    <sheetView showZeros="0" tabSelected="1" view="pageBreakPreview" zoomScaleNormal="100" zoomScaleSheetLayoutView="100" workbookViewId="0">
      <selection activeCell="AC37" sqref="AC37"/>
    </sheetView>
  </sheetViews>
  <sheetFormatPr defaultRowHeight="18" x14ac:dyDescent="0.55000000000000004"/>
  <cols>
    <col min="1" max="1" width="2.08203125" customWidth="1"/>
    <col min="2" max="6" width="3.58203125" customWidth="1"/>
    <col min="7" max="7" width="1.25" customWidth="1"/>
    <col min="8" max="24" width="3.58203125" customWidth="1"/>
    <col min="25" max="25" width="1.25" customWidth="1"/>
    <col min="26" max="26" width="3.58203125" hidden="1" customWidth="1"/>
    <col min="27" max="58" width="3.58203125" customWidth="1"/>
  </cols>
  <sheetData>
    <row r="1" spans="1:25" x14ac:dyDescent="0.55000000000000004">
      <c r="A1" s="30" t="s">
        <v>35</v>
      </c>
    </row>
    <row r="2" spans="1:25" x14ac:dyDescent="0.55000000000000004">
      <c r="U2" s="43" t="s">
        <v>34</v>
      </c>
      <c r="V2" s="43"/>
      <c r="W2" s="43"/>
      <c r="X2" s="43"/>
      <c r="Y2" s="43"/>
    </row>
    <row r="3" spans="1:25" ht="18" customHeight="1" x14ac:dyDescent="0.55000000000000004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5" ht="6" customHeight="1" x14ac:dyDescent="0.55000000000000004"/>
    <row r="5" spans="1:25" ht="33.5" customHeight="1" x14ac:dyDescent="0.55000000000000004">
      <c r="A5" s="46" t="s">
        <v>26</v>
      </c>
      <c r="B5" s="46"/>
      <c r="C5" s="46"/>
      <c r="D5" s="46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S5" s="62" t="s">
        <v>52</v>
      </c>
      <c r="T5" s="63"/>
      <c r="U5" s="63"/>
      <c r="V5" s="63"/>
      <c r="W5" s="63"/>
      <c r="X5" s="63"/>
      <c r="Y5" s="63"/>
    </row>
    <row r="6" spans="1:25" ht="12" customHeight="1" x14ac:dyDescent="0.55000000000000004"/>
    <row r="7" spans="1:25" x14ac:dyDescent="0.55000000000000004">
      <c r="A7" s="27" t="s">
        <v>1</v>
      </c>
      <c r="B7" s="28"/>
    </row>
    <row r="8" spans="1:25" x14ac:dyDescent="0.55000000000000004">
      <c r="A8" s="29" t="s">
        <v>2</v>
      </c>
      <c r="B8" s="28"/>
    </row>
    <row r="9" spans="1:25" ht="8" customHeight="1" x14ac:dyDescent="0.55000000000000004"/>
    <row r="10" spans="1:25" ht="18.5" thickBot="1" x14ac:dyDescent="0.6">
      <c r="A10" s="61" t="s">
        <v>4</v>
      </c>
      <c r="B10" s="61"/>
      <c r="C10" s="61"/>
      <c r="D10" s="61"/>
    </row>
    <row r="11" spans="1:25" x14ac:dyDescent="0.55000000000000004">
      <c r="A11" s="56" t="s">
        <v>3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8"/>
    </row>
    <row r="12" spans="1:25" ht="18" customHeight="1" x14ac:dyDescent="0.55000000000000004">
      <c r="A12" s="50" t="s">
        <v>5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/>
    </row>
    <row r="13" spans="1:25" x14ac:dyDescent="0.55000000000000004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2"/>
    </row>
    <row r="14" spans="1:25" x14ac:dyDescent="0.55000000000000004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</row>
    <row r="15" spans="1:25" ht="18.5" thickBot="1" x14ac:dyDescent="0.6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5"/>
    </row>
    <row r="16" spans="1:25" ht="18.5" thickBot="1" x14ac:dyDescent="0.6">
      <c r="F16" t="s">
        <v>32</v>
      </c>
      <c r="V16" t="s">
        <v>31</v>
      </c>
    </row>
    <row r="17" spans="1:26" ht="60" customHeight="1" thickBot="1" x14ac:dyDescent="0.6">
      <c r="A17" s="47" t="s">
        <v>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9"/>
      <c r="P17" s="1"/>
      <c r="Q17" s="1"/>
      <c r="S17" s="47" t="s">
        <v>7</v>
      </c>
      <c r="T17" s="48"/>
      <c r="U17" s="48"/>
      <c r="V17" s="48"/>
      <c r="W17" s="48"/>
      <c r="X17" s="48"/>
      <c r="Y17" s="49"/>
    </row>
    <row r="18" spans="1:26" ht="18.5" thickBot="1" x14ac:dyDescent="0.6">
      <c r="C18" t="s">
        <v>32</v>
      </c>
      <c r="J18" t="s">
        <v>33</v>
      </c>
    </row>
    <row r="19" spans="1:26" ht="9.5" customHeight="1" x14ac:dyDescent="0.55000000000000004"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4"/>
    </row>
    <row r="20" spans="1:26" x14ac:dyDescent="0.55000000000000004">
      <c r="G20" s="5"/>
      <c r="H20" s="15" t="s">
        <v>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</row>
    <row r="21" spans="1:26" ht="18.5" thickBot="1" x14ac:dyDescent="0.6">
      <c r="G21" s="5"/>
      <c r="H21" s="16" t="s">
        <v>9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7"/>
    </row>
    <row r="22" spans="1:26" x14ac:dyDescent="0.55000000000000004">
      <c r="G22" s="5"/>
      <c r="H22" s="6"/>
      <c r="I22" s="6"/>
      <c r="J22" s="6"/>
      <c r="K22" s="6"/>
      <c r="L22" s="6"/>
      <c r="M22" s="36" t="s">
        <v>14</v>
      </c>
      <c r="N22" s="37"/>
      <c r="O22" s="37"/>
      <c r="P22" s="37"/>
      <c r="Q22" s="37"/>
      <c r="R22" s="38"/>
      <c r="S22" s="6"/>
      <c r="T22" s="36" t="s">
        <v>13</v>
      </c>
      <c r="U22" s="37"/>
      <c r="V22" s="37"/>
      <c r="W22" s="37"/>
      <c r="X22" s="38"/>
      <c r="Y22" s="7"/>
    </row>
    <row r="23" spans="1:26" ht="26" customHeight="1" thickBot="1" x14ac:dyDescent="0.6">
      <c r="G23" s="5"/>
      <c r="H23" s="60">
        <v>25000</v>
      </c>
      <c r="I23" s="60"/>
      <c r="J23" s="60"/>
      <c r="K23" s="6" t="s">
        <v>10</v>
      </c>
      <c r="L23" s="12" t="s">
        <v>11</v>
      </c>
      <c r="M23" s="80"/>
      <c r="N23" s="81"/>
      <c r="O23" s="81"/>
      <c r="P23" s="81"/>
      <c r="Q23" s="81"/>
      <c r="R23" s="18" t="s">
        <v>17</v>
      </c>
      <c r="S23" s="12" t="s">
        <v>12</v>
      </c>
      <c r="T23" s="44">
        <f>IF(M23&gt;=5,IF(M23&lt;=8,H23*M23,0),0)</f>
        <v>0</v>
      </c>
      <c r="U23" s="45"/>
      <c r="V23" s="45"/>
      <c r="W23" s="45"/>
      <c r="X23" s="18" t="s">
        <v>10</v>
      </c>
      <c r="Y23" s="7"/>
    </row>
    <row r="24" spans="1:26" ht="12" customHeight="1" thickBot="1" x14ac:dyDescent="0.6">
      <c r="G24" s="5"/>
      <c r="H24" s="11"/>
      <c r="I24" s="11"/>
      <c r="J24" s="11"/>
      <c r="K24" s="6"/>
      <c r="L24" s="6"/>
      <c r="M24" s="12"/>
      <c r="N24" s="12"/>
      <c r="O24" s="12"/>
      <c r="P24" s="12"/>
      <c r="Q24" s="12"/>
      <c r="R24" s="12"/>
      <c r="S24" s="6"/>
      <c r="T24" s="12"/>
      <c r="U24" s="12"/>
      <c r="V24" s="12"/>
      <c r="W24" s="12"/>
      <c r="X24" s="12"/>
      <c r="Y24" s="7"/>
    </row>
    <row r="25" spans="1:26" ht="20.5" thickBot="1" x14ac:dyDescent="0.6">
      <c r="G25" s="5"/>
      <c r="H25" s="85"/>
      <c r="I25" s="6"/>
      <c r="J25" s="33" t="s">
        <v>51</v>
      </c>
      <c r="K25" s="6"/>
      <c r="L25" s="6"/>
      <c r="M25" s="14"/>
      <c r="N25" s="14"/>
      <c r="O25" s="14"/>
      <c r="P25" s="14"/>
      <c r="Q25" s="14"/>
      <c r="R25" s="14"/>
      <c r="S25" s="6"/>
      <c r="T25" s="6"/>
      <c r="U25" s="6"/>
      <c r="V25" s="6"/>
      <c r="W25" s="6"/>
      <c r="X25" s="6"/>
      <c r="Y25" s="7"/>
      <c r="Z25" s="35" t="s">
        <v>53</v>
      </c>
    </row>
    <row r="26" spans="1:26" ht="6.5" customHeight="1" thickBot="1" x14ac:dyDescent="0.6"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10"/>
    </row>
    <row r="28" spans="1:26" ht="18.5" thickBot="1" x14ac:dyDescent="0.6"/>
    <row r="29" spans="1:26" ht="9" customHeight="1" x14ac:dyDescent="0.55000000000000004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4"/>
    </row>
    <row r="30" spans="1:26" ht="18.5" thickBot="1" x14ac:dyDescent="0.6">
      <c r="A30" s="5"/>
      <c r="B30" s="6" t="s">
        <v>27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7"/>
    </row>
    <row r="31" spans="1:26" x14ac:dyDescent="0.55000000000000004">
      <c r="A31" s="5"/>
      <c r="B31" s="36" t="s">
        <v>15</v>
      </c>
      <c r="C31" s="37"/>
      <c r="D31" s="37"/>
      <c r="E31" s="37"/>
      <c r="F31" s="37"/>
      <c r="G31" s="37"/>
      <c r="H31" s="38"/>
      <c r="I31" s="6"/>
      <c r="J31" s="6"/>
      <c r="K31" s="6"/>
      <c r="L31" s="6"/>
      <c r="M31" s="6"/>
      <c r="N31" s="6"/>
      <c r="O31" s="6"/>
      <c r="P31" s="6"/>
      <c r="Q31" s="6"/>
      <c r="R31" s="36"/>
      <c r="S31" s="37"/>
      <c r="T31" s="37"/>
      <c r="U31" s="37"/>
      <c r="V31" s="37"/>
      <c r="W31" s="37"/>
      <c r="X31" s="38"/>
      <c r="Y31" s="7"/>
    </row>
    <row r="32" spans="1:26" ht="26" customHeight="1" thickBot="1" x14ac:dyDescent="0.6">
      <c r="A32" s="5"/>
      <c r="B32" s="17" t="s">
        <v>16</v>
      </c>
      <c r="C32" s="82"/>
      <c r="D32" s="82"/>
      <c r="E32" s="82"/>
      <c r="F32" s="82"/>
      <c r="G32" s="82"/>
      <c r="H32" s="18" t="s">
        <v>10</v>
      </c>
      <c r="I32" s="41" t="s">
        <v>18</v>
      </c>
      <c r="J32" s="42"/>
      <c r="K32" s="12">
        <v>31</v>
      </c>
      <c r="L32" s="12" t="s">
        <v>17</v>
      </c>
      <c r="M32" s="19" t="s">
        <v>11</v>
      </c>
      <c r="N32" s="21">
        <v>0.3</v>
      </c>
      <c r="O32" s="40" t="s">
        <v>12</v>
      </c>
      <c r="P32" s="40"/>
      <c r="Q32" s="19"/>
      <c r="R32" s="17" t="s">
        <v>19</v>
      </c>
      <c r="S32" s="39">
        <f>ROUNDUP(C32/K32*N32,0)</f>
        <v>0</v>
      </c>
      <c r="T32" s="39"/>
      <c r="U32" s="39"/>
      <c r="V32" s="39"/>
      <c r="W32" s="39"/>
      <c r="X32" s="18" t="s">
        <v>10</v>
      </c>
      <c r="Y32" s="7"/>
    </row>
    <row r="33" spans="1:25" ht="18.5" thickBot="1" x14ac:dyDescent="0.6">
      <c r="A33" s="5"/>
      <c r="B33" s="79" t="s">
        <v>54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V33" s="6" t="s">
        <v>30</v>
      </c>
      <c r="W33" s="6"/>
      <c r="X33" s="6"/>
      <c r="Y33" s="7"/>
    </row>
    <row r="34" spans="1:25" x14ac:dyDescent="0.55000000000000004">
      <c r="A34" s="5"/>
      <c r="B34" s="79" t="s">
        <v>29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6" t="s">
        <v>21</v>
      </c>
      <c r="S34" s="37"/>
      <c r="T34" s="37"/>
      <c r="U34" s="37"/>
      <c r="V34" s="37"/>
      <c r="W34" s="37"/>
      <c r="X34" s="38"/>
      <c r="Y34" s="7"/>
    </row>
    <row r="35" spans="1:25" ht="26" customHeight="1" thickBot="1" x14ac:dyDescent="0.6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22" t="s">
        <v>28</v>
      </c>
      <c r="R35" s="17" t="s">
        <v>20</v>
      </c>
      <c r="S35" s="39">
        <f>IF(S32&gt;75000,75000,ROUNDUP(S32,-3))</f>
        <v>0</v>
      </c>
      <c r="T35" s="39"/>
      <c r="U35" s="39"/>
      <c r="V35" s="39"/>
      <c r="W35" s="39"/>
      <c r="X35" s="18" t="s">
        <v>10</v>
      </c>
      <c r="Y35" s="7"/>
    </row>
    <row r="36" spans="1:25" ht="18.5" thickBot="1" x14ac:dyDescent="0.6">
      <c r="A36" s="5"/>
      <c r="B36" s="6"/>
      <c r="C36" s="6"/>
      <c r="D36" s="6"/>
      <c r="E36" s="6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6"/>
      <c r="V36" s="6"/>
      <c r="W36" s="6"/>
      <c r="X36" s="6"/>
      <c r="Y36" s="7"/>
    </row>
    <row r="37" spans="1:25" ht="19" thickTop="1" thickBot="1" x14ac:dyDescent="0.6">
      <c r="A37" s="5"/>
      <c r="B37" s="6"/>
      <c r="C37" s="6"/>
      <c r="D37" s="6"/>
      <c r="E37" s="2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</row>
    <row r="38" spans="1:25" x14ac:dyDescent="0.55000000000000004">
      <c r="A38" s="5"/>
      <c r="B38" s="36" t="s">
        <v>21</v>
      </c>
      <c r="C38" s="37"/>
      <c r="D38" s="37"/>
      <c r="E38" s="37"/>
      <c r="F38" s="37"/>
      <c r="G38" s="37"/>
      <c r="H38" s="38"/>
      <c r="I38" s="6"/>
      <c r="J38" s="36" t="s">
        <v>22</v>
      </c>
      <c r="K38" s="37"/>
      <c r="L38" s="37"/>
      <c r="M38" s="37"/>
      <c r="N38" s="37"/>
      <c r="O38" s="37"/>
      <c r="P38" s="38"/>
      <c r="Q38" s="21"/>
      <c r="R38" s="36" t="s">
        <v>24</v>
      </c>
      <c r="S38" s="37"/>
      <c r="T38" s="37"/>
      <c r="U38" s="37"/>
      <c r="V38" s="37"/>
      <c r="W38" s="37"/>
      <c r="X38" s="38"/>
      <c r="Y38" s="7"/>
    </row>
    <row r="39" spans="1:25" ht="26" customHeight="1" thickBot="1" x14ac:dyDescent="0.6">
      <c r="A39" s="5"/>
      <c r="B39" s="17" t="s">
        <v>20</v>
      </c>
      <c r="C39" s="39">
        <f>S35</f>
        <v>0</v>
      </c>
      <c r="D39" s="39"/>
      <c r="E39" s="39"/>
      <c r="F39" s="39"/>
      <c r="G39" s="39"/>
      <c r="H39" s="18" t="s">
        <v>10</v>
      </c>
      <c r="I39" s="12" t="s">
        <v>11</v>
      </c>
      <c r="J39" s="17" t="s">
        <v>23</v>
      </c>
      <c r="K39" s="83"/>
      <c r="L39" s="83"/>
      <c r="M39" s="83"/>
      <c r="N39" s="83"/>
      <c r="O39" s="83"/>
      <c r="P39" s="18" t="s">
        <v>17</v>
      </c>
      <c r="Q39" s="12" t="s">
        <v>12</v>
      </c>
      <c r="R39" s="17" t="s">
        <v>25</v>
      </c>
      <c r="S39" s="39">
        <f>IF(K39&gt;=5,IF(K39&lt;=8,C39*K39,0),0)</f>
        <v>0</v>
      </c>
      <c r="T39" s="39"/>
      <c r="U39" s="39"/>
      <c r="V39" s="39"/>
      <c r="W39" s="39"/>
      <c r="X39" s="18" t="s">
        <v>10</v>
      </c>
      <c r="Y39" s="7"/>
    </row>
    <row r="40" spans="1:25" ht="8" customHeight="1" thickBot="1" x14ac:dyDescent="0.6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7"/>
    </row>
    <row r="41" spans="1:25" ht="20.5" thickBot="1" x14ac:dyDescent="0.6">
      <c r="A41" s="5"/>
      <c r="B41" s="6"/>
      <c r="C41" s="6"/>
      <c r="D41" s="6"/>
      <c r="E41" s="6"/>
      <c r="F41" s="6"/>
      <c r="G41" s="6"/>
      <c r="H41" s="85"/>
      <c r="I41" s="6"/>
      <c r="J41" s="34" t="s">
        <v>44</v>
      </c>
      <c r="K41" s="6"/>
      <c r="L41" s="6"/>
      <c r="M41" s="14"/>
      <c r="N41" s="14"/>
      <c r="O41" s="14"/>
      <c r="P41" s="14"/>
      <c r="Q41" s="14"/>
      <c r="R41" s="14"/>
      <c r="S41" s="6"/>
      <c r="T41" s="6"/>
      <c r="U41" s="6"/>
      <c r="V41" s="6"/>
      <c r="W41" s="6"/>
      <c r="X41" s="6"/>
      <c r="Y41" s="7"/>
    </row>
    <row r="42" spans="1:25" ht="6.5" customHeight="1" thickBot="1" x14ac:dyDescent="0.6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10"/>
    </row>
    <row r="44" spans="1:25" ht="18" customHeight="1" x14ac:dyDescent="0.55000000000000004"/>
    <row r="45" spans="1:25" ht="18" customHeight="1" x14ac:dyDescent="0.55000000000000004"/>
    <row r="46" spans="1:25" ht="18" customHeight="1" x14ac:dyDescent="0.55000000000000004"/>
    <row r="47" spans="1:25" ht="18" customHeight="1" x14ac:dyDescent="0.55000000000000004"/>
    <row r="48" spans="1:25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</sheetData>
  <sheetProtection algorithmName="SHA-512" hashValue="fiRruwAGVVp9PK+mUdI0tsaqO9E42lHh538YuXN9l0sH7oKqAx29ma+FMUHbozQXZNKDUkIH+1/f6lJO8WCVKg==" saltValue="MW5h6BSTpswgBEKlBI86ww==" spinCount="100000" sheet="1" objects="1" scenarios="1"/>
  <mergeCells count="29">
    <mergeCell ref="U2:Y2"/>
    <mergeCell ref="M23:Q23"/>
    <mergeCell ref="T23:W23"/>
    <mergeCell ref="A5:D5"/>
    <mergeCell ref="E5:Q5"/>
    <mergeCell ref="S17:Y17"/>
    <mergeCell ref="A12:Y15"/>
    <mergeCell ref="A11:Y11"/>
    <mergeCell ref="A3:Y3"/>
    <mergeCell ref="H23:J23"/>
    <mergeCell ref="M22:R22"/>
    <mergeCell ref="T22:X22"/>
    <mergeCell ref="A17:O17"/>
    <mergeCell ref="A10:D10"/>
    <mergeCell ref="S5:Y5"/>
    <mergeCell ref="R34:X34"/>
    <mergeCell ref="S35:W35"/>
    <mergeCell ref="B38:H38"/>
    <mergeCell ref="C39:G39"/>
    <mergeCell ref="J38:P38"/>
    <mergeCell ref="K39:O39"/>
    <mergeCell ref="R38:X38"/>
    <mergeCell ref="S39:W39"/>
    <mergeCell ref="B31:H31"/>
    <mergeCell ref="C32:G32"/>
    <mergeCell ref="R31:X31"/>
    <mergeCell ref="S32:W32"/>
    <mergeCell ref="O32:P32"/>
    <mergeCell ref="I32:J32"/>
  </mergeCells>
  <phoneticPr fontId="2"/>
  <dataValidations count="3">
    <dataValidation type="whole" allowBlank="1" showInputMessage="1" showErrorMessage="1" sqref="M23:Q23 K39:O39" xr:uid="{923F4A26-45B0-4942-8499-36AF382306B7}">
      <formula1>5</formula1>
      <formula2>8</formula2>
    </dataValidation>
    <dataValidation type="whole" operator="greaterThanOrEqual" allowBlank="1" showInputMessage="1" showErrorMessage="1" sqref="C32:G32" xr:uid="{E20B0B34-E2FE-4262-A012-0BAA9A40621F}">
      <formula1>2583323</formula1>
    </dataValidation>
    <dataValidation type="list" allowBlank="1" showInputMessage="1" showErrorMessage="1" sqref="H25 H41" xr:uid="{E6C4D69F-87DA-4527-95D3-8D02DFB70DC8}">
      <formula1>$Z$24:$Z$25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297D-6F6A-41E1-97B5-C3585DEC3818}">
  <sheetPr codeName="Sheet2">
    <tabColor rgb="FFFFFF00"/>
    <pageSetUpPr fitToPage="1"/>
  </sheetPr>
  <dimension ref="A1:Z36"/>
  <sheetViews>
    <sheetView showZeros="0" view="pageBreakPreview" zoomScaleNormal="100" zoomScaleSheetLayoutView="100" workbookViewId="0">
      <selection activeCell="AD16" sqref="AD16"/>
    </sheetView>
  </sheetViews>
  <sheetFormatPr defaultRowHeight="18" x14ac:dyDescent="0.55000000000000004"/>
  <cols>
    <col min="1" max="1" width="2.08203125" customWidth="1"/>
    <col min="2" max="6" width="3.58203125" customWidth="1"/>
    <col min="7" max="7" width="1.25" customWidth="1"/>
    <col min="8" max="24" width="3.58203125" customWidth="1"/>
    <col min="25" max="25" width="1.25" customWidth="1"/>
    <col min="26" max="26" width="3.58203125" hidden="1" customWidth="1"/>
    <col min="27" max="58" width="3.58203125" customWidth="1"/>
  </cols>
  <sheetData>
    <row r="1" spans="1:25" x14ac:dyDescent="0.55000000000000004">
      <c r="A1" s="30" t="s">
        <v>35</v>
      </c>
    </row>
    <row r="2" spans="1:25" ht="8" customHeight="1" x14ac:dyDescent="0.55000000000000004"/>
    <row r="3" spans="1:25" ht="8" customHeight="1" x14ac:dyDescent="0.55000000000000004"/>
    <row r="4" spans="1:25" ht="18.5" thickBot="1" x14ac:dyDescent="0.6">
      <c r="A4" s="78" t="s">
        <v>36</v>
      </c>
      <c r="B4" s="78"/>
      <c r="C4" s="78"/>
      <c r="D4" s="78"/>
      <c r="E4" s="78"/>
      <c r="F4" s="78"/>
    </row>
    <row r="5" spans="1:25" ht="18" customHeight="1" x14ac:dyDescent="0.55000000000000004">
      <c r="A5" s="65" t="s">
        <v>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7"/>
    </row>
    <row r="6" spans="1:25" x14ac:dyDescent="0.55000000000000004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70"/>
    </row>
    <row r="7" spans="1:25" ht="18.5" thickBot="1" x14ac:dyDescent="0.6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3"/>
    </row>
    <row r="8" spans="1:25" ht="18.5" thickBot="1" x14ac:dyDescent="0.6">
      <c r="D8" t="s">
        <v>32</v>
      </c>
      <c r="O8" t="s">
        <v>31</v>
      </c>
    </row>
    <row r="9" spans="1:25" x14ac:dyDescent="0.55000000000000004">
      <c r="G9" s="65" t="s">
        <v>37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</row>
    <row r="10" spans="1:25" x14ac:dyDescent="0.55000000000000004"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74"/>
    </row>
    <row r="11" spans="1:25" ht="18.5" thickBot="1" x14ac:dyDescent="0.6">
      <c r="G11" s="75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7"/>
    </row>
    <row r="12" spans="1:25" ht="18.5" thickBot="1" x14ac:dyDescent="0.6"/>
    <row r="13" spans="1:25" ht="9" customHeight="1" x14ac:dyDescent="0.55000000000000004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4"/>
    </row>
    <row r="14" spans="1:25" ht="18.5" thickBot="1" x14ac:dyDescent="0.6">
      <c r="A14" s="5"/>
      <c r="B14" s="6" t="s">
        <v>27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7"/>
    </row>
    <row r="15" spans="1:25" x14ac:dyDescent="0.55000000000000004">
      <c r="A15" s="5"/>
      <c r="B15" s="36" t="s">
        <v>15</v>
      </c>
      <c r="C15" s="37"/>
      <c r="D15" s="37"/>
      <c r="E15" s="37"/>
      <c r="F15" s="37"/>
      <c r="G15" s="37"/>
      <c r="H15" s="38"/>
      <c r="I15" s="6"/>
      <c r="J15" s="36" t="s">
        <v>39</v>
      </c>
      <c r="K15" s="37"/>
      <c r="L15" s="37"/>
      <c r="M15" s="37"/>
      <c r="N15" s="37"/>
      <c r="O15" s="37"/>
      <c r="P15" s="38"/>
      <c r="Q15" s="21"/>
      <c r="R15" s="36" t="s">
        <v>40</v>
      </c>
      <c r="S15" s="37"/>
      <c r="T15" s="37"/>
      <c r="U15" s="37"/>
      <c r="V15" s="37"/>
      <c r="W15" s="37"/>
      <c r="X15" s="38"/>
      <c r="Y15" s="7"/>
    </row>
    <row r="16" spans="1:25" ht="26" customHeight="1" thickBot="1" x14ac:dyDescent="0.6">
      <c r="A16" s="5"/>
      <c r="B16" s="17" t="s">
        <v>16</v>
      </c>
      <c r="C16" s="82"/>
      <c r="D16" s="82"/>
      <c r="E16" s="82"/>
      <c r="F16" s="82"/>
      <c r="G16" s="82"/>
      <c r="H16" s="18" t="s">
        <v>10</v>
      </c>
      <c r="I16" s="13" t="s">
        <v>41</v>
      </c>
      <c r="J16" s="17" t="s">
        <v>19</v>
      </c>
      <c r="K16" s="82"/>
      <c r="L16" s="82"/>
      <c r="M16" s="82"/>
      <c r="N16" s="82"/>
      <c r="O16" s="82"/>
      <c r="P16" s="18" t="s">
        <v>10</v>
      </c>
      <c r="Q16" s="13" t="s">
        <v>12</v>
      </c>
      <c r="R16" s="17" t="s">
        <v>20</v>
      </c>
      <c r="S16" s="39">
        <f>C16-K16</f>
        <v>0</v>
      </c>
      <c r="T16" s="39"/>
      <c r="U16" s="39"/>
      <c r="V16" s="39"/>
      <c r="W16" s="39"/>
      <c r="X16" s="18" t="s">
        <v>10</v>
      </c>
      <c r="Y16" s="7"/>
    </row>
    <row r="17" spans="1:26" ht="18.5" thickBot="1" x14ac:dyDescent="0.6">
      <c r="A17" s="5"/>
      <c r="B17" s="6"/>
      <c r="C17" s="6"/>
      <c r="D17" s="6"/>
      <c r="E17" s="6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6"/>
      <c r="V17" s="6"/>
      <c r="W17" s="6"/>
      <c r="X17" s="6"/>
      <c r="Y17" s="7"/>
    </row>
    <row r="18" spans="1:26" ht="19" thickTop="1" thickBot="1" x14ac:dyDescent="0.6">
      <c r="A18" s="5"/>
      <c r="B18" s="6"/>
      <c r="C18" s="6"/>
      <c r="D18" s="6"/>
      <c r="E18" s="2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7"/>
    </row>
    <row r="19" spans="1:26" x14ac:dyDescent="0.55000000000000004">
      <c r="A19" s="5"/>
      <c r="B19" s="36" t="s">
        <v>40</v>
      </c>
      <c r="C19" s="37"/>
      <c r="D19" s="37"/>
      <c r="E19" s="37"/>
      <c r="F19" s="37"/>
      <c r="G19" s="37"/>
      <c r="H19" s="38"/>
      <c r="I19" s="6"/>
      <c r="J19" s="6"/>
      <c r="K19" s="6"/>
      <c r="L19" s="6"/>
      <c r="M19" s="6"/>
      <c r="N19" s="6"/>
      <c r="O19" s="6"/>
      <c r="P19" s="6"/>
      <c r="Q19" s="6"/>
      <c r="R19" s="36"/>
      <c r="S19" s="37"/>
      <c r="T19" s="37"/>
      <c r="U19" s="37"/>
      <c r="V19" s="37"/>
      <c r="W19" s="37"/>
      <c r="X19" s="38"/>
      <c r="Y19" s="7"/>
    </row>
    <row r="20" spans="1:26" ht="26" customHeight="1" thickBot="1" x14ac:dyDescent="0.6">
      <c r="A20" s="5"/>
      <c r="B20" s="17" t="s">
        <v>20</v>
      </c>
      <c r="C20" s="64">
        <f>S16</f>
        <v>0</v>
      </c>
      <c r="D20" s="64"/>
      <c r="E20" s="64"/>
      <c r="F20" s="64"/>
      <c r="G20" s="64"/>
      <c r="H20" s="18" t="s">
        <v>10</v>
      </c>
      <c r="I20" s="41" t="s">
        <v>18</v>
      </c>
      <c r="J20" s="42"/>
      <c r="K20" s="13">
        <v>31</v>
      </c>
      <c r="L20" s="13" t="s">
        <v>17</v>
      </c>
      <c r="M20" s="20" t="s">
        <v>11</v>
      </c>
      <c r="N20" s="21">
        <v>0.4</v>
      </c>
      <c r="O20" s="40" t="s">
        <v>12</v>
      </c>
      <c r="P20" s="40"/>
      <c r="Q20" s="20"/>
      <c r="R20" s="17" t="s">
        <v>23</v>
      </c>
      <c r="S20" s="39">
        <f>ROUNDUP(C20/K20*N20,0)</f>
        <v>0</v>
      </c>
      <c r="T20" s="39"/>
      <c r="U20" s="39"/>
      <c r="V20" s="39"/>
      <c r="W20" s="39"/>
      <c r="X20" s="18" t="s">
        <v>10</v>
      </c>
      <c r="Y20" s="7"/>
    </row>
    <row r="21" spans="1:26" ht="18.5" thickBot="1" x14ac:dyDescent="0.6">
      <c r="A21" s="5"/>
      <c r="B21" s="2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V21" s="6" t="s">
        <v>30</v>
      </c>
      <c r="W21" s="6"/>
      <c r="X21" s="6"/>
      <c r="Y21" s="7"/>
    </row>
    <row r="22" spans="1:26" x14ac:dyDescent="0.55000000000000004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36" t="s">
        <v>42</v>
      </c>
      <c r="S22" s="37"/>
      <c r="T22" s="37"/>
      <c r="U22" s="37"/>
      <c r="V22" s="37"/>
      <c r="W22" s="37"/>
      <c r="X22" s="38"/>
      <c r="Y22" s="7"/>
    </row>
    <row r="23" spans="1:26" ht="26" customHeight="1" thickBot="1" x14ac:dyDescent="0.6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2"/>
      <c r="R23" s="17" t="s">
        <v>25</v>
      </c>
      <c r="S23" s="39">
        <f>ROUNDUP(S20,-3)</f>
        <v>0</v>
      </c>
      <c r="T23" s="39"/>
      <c r="U23" s="39"/>
      <c r="V23" s="39"/>
      <c r="W23" s="39"/>
      <c r="X23" s="18" t="s">
        <v>10</v>
      </c>
      <c r="Y23" s="7"/>
    </row>
    <row r="24" spans="1:26" ht="18" customHeight="1" thickBot="1" x14ac:dyDescent="0.6">
      <c r="A24" s="5"/>
      <c r="B24" s="30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22"/>
      <c r="R24" s="13"/>
      <c r="S24" s="31"/>
      <c r="T24" s="31"/>
      <c r="U24" s="32"/>
      <c r="V24" s="31"/>
      <c r="W24" s="31"/>
      <c r="X24" s="14"/>
      <c r="Y24" s="7"/>
    </row>
    <row r="25" spans="1:26" x14ac:dyDescent="0.55000000000000004">
      <c r="A25" s="5"/>
      <c r="B25" s="36" t="s">
        <v>15</v>
      </c>
      <c r="C25" s="37"/>
      <c r="D25" s="37"/>
      <c r="E25" s="37"/>
      <c r="F25" s="37"/>
      <c r="G25" s="37"/>
      <c r="H25" s="38"/>
      <c r="I25" s="6"/>
      <c r="J25" s="6"/>
      <c r="K25" s="6"/>
      <c r="L25" s="6"/>
      <c r="M25" s="6"/>
      <c r="N25" s="6"/>
      <c r="O25" s="6"/>
      <c r="P25" s="6"/>
      <c r="Q25" s="6"/>
      <c r="R25" s="36"/>
      <c r="S25" s="37"/>
      <c r="T25" s="37"/>
      <c r="U25" s="37"/>
      <c r="V25" s="37"/>
      <c r="W25" s="37"/>
      <c r="X25" s="38"/>
      <c r="Y25" s="7"/>
      <c r="Z25" s="35" t="s">
        <v>53</v>
      </c>
    </row>
    <row r="26" spans="1:26" ht="26" customHeight="1" thickBot="1" x14ac:dyDescent="0.6">
      <c r="A26" s="5"/>
      <c r="B26" s="17" t="s">
        <v>16</v>
      </c>
      <c r="C26" s="64">
        <f>C16</f>
        <v>0</v>
      </c>
      <c r="D26" s="64"/>
      <c r="E26" s="64"/>
      <c r="F26" s="64"/>
      <c r="G26" s="64"/>
      <c r="H26" s="18" t="s">
        <v>10</v>
      </c>
      <c r="I26" s="41" t="s">
        <v>18</v>
      </c>
      <c r="J26" s="42"/>
      <c r="K26" s="13">
        <v>31</v>
      </c>
      <c r="L26" s="13" t="s">
        <v>17</v>
      </c>
      <c r="M26" s="20" t="s">
        <v>11</v>
      </c>
      <c r="N26" s="21">
        <v>0.3</v>
      </c>
      <c r="O26" s="40" t="s">
        <v>12</v>
      </c>
      <c r="P26" s="40"/>
      <c r="Q26" s="20"/>
      <c r="R26" s="17" t="s">
        <v>45</v>
      </c>
      <c r="S26" s="39">
        <f>ROUNDUP(C26/K26*N26,0)</f>
        <v>0</v>
      </c>
      <c r="T26" s="39"/>
      <c r="U26" s="39"/>
      <c r="V26" s="39"/>
      <c r="W26" s="39"/>
      <c r="X26" s="18" t="s">
        <v>10</v>
      </c>
      <c r="Y26" s="7"/>
    </row>
    <row r="27" spans="1:26" ht="18.5" thickBot="1" x14ac:dyDescent="0.6">
      <c r="A27" s="5"/>
      <c r="B27" s="23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V27" s="6" t="s">
        <v>30</v>
      </c>
      <c r="W27" s="6"/>
      <c r="X27" s="6"/>
      <c r="Y27" s="7"/>
    </row>
    <row r="28" spans="1:26" x14ac:dyDescent="0.55000000000000004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6" t="s">
        <v>43</v>
      </c>
      <c r="S28" s="37"/>
      <c r="T28" s="37"/>
      <c r="U28" s="37"/>
      <c r="V28" s="37"/>
      <c r="W28" s="37"/>
      <c r="X28" s="38"/>
      <c r="Y28" s="7"/>
    </row>
    <row r="29" spans="1:26" ht="26" customHeight="1" thickBot="1" x14ac:dyDescent="0.6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22"/>
      <c r="R29" s="17" t="s">
        <v>46</v>
      </c>
      <c r="S29" s="39">
        <f>ROUNDUP(S26,-3)</f>
        <v>0</v>
      </c>
      <c r="T29" s="39"/>
      <c r="U29" s="39"/>
      <c r="V29" s="39"/>
      <c r="W29" s="39"/>
      <c r="X29" s="18" t="s">
        <v>10</v>
      </c>
      <c r="Y29" s="7"/>
    </row>
    <row r="30" spans="1:26" ht="18" customHeight="1" x14ac:dyDescent="0.55000000000000004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22"/>
      <c r="R30" s="13"/>
      <c r="S30" s="32"/>
      <c r="T30" s="31"/>
      <c r="U30" s="31"/>
      <c r="V30" s="31"/>
      <c r="W30" s="31"/>
      <c r="X30" s="14"/>
      <c r="Y30" s="7"/>
    </row>
    <row r="31" spans="1:26" ht="18.5" thickBot="1" x14ac:dyDescent="0.6">
      <c r="A31" s="5"/>
      <c r="B31" s="30" t="s">
        <v>50</v>
      </c>
      <c r="C31" s="6"/>
      <c r="D31" s="6"/>
      <c r="E31" s="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9"/>
      <c r="T31" s="6"/>
      <c r="U31" s="6"/>
      <c r="V31" s="6"/>
      <c r="W31" s="6"/>
      <c r="X31" s="6"/>
      <c r="Y31" s="7"/>
    </row>
    <row r="32" spans="1:26" x14ac:dyDescent="0.55000000000000004">
      <c r="A32" s="5"/>
      <c r="B32" s="36" t="s">
        <v>21</v>
      </c>
      <c r="C32" s="37"/>
      <c r="D32" s="37"/>
      <c r="E32" s="37"/>
      <c r="F32" s="37"/>
      <c r="G32" s="37"/>
      <c r="H32" s="38"/>
      <c r="I32" s="6"/>
      <c r="J32" s="36" t="s">
        <v>22</v>
      </c>
      <c r="K32" s="37"/>
      <c r="L32" s="37"/>
      <c r="M32" s="37"/>
      <c r="N32" s="37"/>
      <c r="O32" s="37"/>
      <c r="P32" s="38"/>
      <c r="Q32" s="21"/>
      <c r="R32" s="36" t="s">
        <v>24</v>
      </c>
      <c r="S32" s="37"/>
      <c r="T32" s="37"/>
      <c r="U32" s="37"/>
      <c r="V32" s="37"/>
      <c r="W32" s="37"/>
      <c r="X32" s="38"/>
      <c r="Y32" s="7"/>
    </row>
    <row r="33" spans="1:25" ht="26" customHeight="1" thickBot="1" x14ac:dyDescent="0.6">
      <c r="A33" s="5"/>
      <c r="B33" s="17" t="s">
        <v>47</v>
      </c>
      <c r="C33" s="39">
        <f>MIN(S23,S29,200000)</f>
        <v>0</v>
      </c>
      <c r="D33" s="39"/>
      <c r="E33" s="39"/>
      <c r="F33" s="39"/>
      <c r="G33" s="39"/>
      <c r="H33" s="18" t="s">
        <v>10</v>
      </c>
      <c r="I33" s="13" t="s">
        <v>11</v>
      </c>
      <c r="J33" s="17" t="s">
        <v>48</v>
      </c>
      <c r="K33" s="83"/>
      <c r="L33" s="83"/>
      <c r="M33" s="83"/>
      <c r="N33" s="83"/>
      <c r="O33" s="83"/>
      <c r="P33" s="18" t="s">
        <v>17</v>
      </c>
      <c r="Q33" s="13" t="s">
        <v>12</v>
      </c>
      <c r="R33" s="17" t="s">
        <v>49</v>
      </c>
      <c r="S33" s="39">
        <f>IF(K33&gt;=5,IF(K33&lt;=8,C33*K33,0),0)</f>
        <v>0</v>
      </c>
      <c r="T33" s="39"/>
      <c r="U33" s="39"/>
      <c r="V33" s="39"/>
      <c r="W33" s="39"/>
      <c r="X33" s="18" t="s">
        <v>10</v>
      </c>
      <c r="Y33" s="7"/>
    </row>
    <row r="34" spans="1:25" ht="16" customHeight="1" thickBot="1" x14ac:dyDescent="0.6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7"/>
    </row>
    <row r="35" spans="1:25" ht="20.5" thickBot="1" x14ac:dyDescent="0.6">
      <c r="A35" s="5"/>
      <c r="B35" s="6"/>
      <c r="C35" s="6"/>
      <c r="D35" s="6"/>
      <c r="E35" s="6"/>
      <c r="F35" s="6"/>
      <c r="G35" s="6"/>
      <c r="H35" s="85"/>
      <c r="I35" s="6"/>
      <c r="J35" s="34" t="s">
        <v>44</v>
      </c>
      <c r="K35" s="6"/>
      <c r="L35" s="6"/>
      <c r="M35" s="14"/>
      <c r="N35" s="14"/>
      <c r="O35" s="14"/>
      <c r="P35" s="14"/>
      <c r="Q35" s="14"/>
      <c r="R35" s="14"/>
      <c r="S35" s="6"/>
      <c r="T35" s="6"/>
      <c r="U35" s="6"/>
      <c r="V35" s="6"/>
      <c r="W35" s="6"/>
      <c r="X35" s="6"/>
      <c r="Y35" s="7"/>
    </row>
    <row r="36" spans="1:25" ht="6.5" customHeight="1" thickBot="1" x14ac:dyDescent="0.6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0"/>
    </row>
  </sheetData>
  <sheetProtection algorithmName="SHA-512" hashValue="CfOywfzntclaprNiDi7XT0Ic77/AVcV6P/jjif6jVwG7rbg1qB4II07cU6p68OqATqoaNs/NwWXzujKbchIREA==" saltValue="JJtrIqFS30R47+fnnDOTnw==" spinCount="100000" sheet="1" objects="1" scenarios="1"/>
  <mergeCells count="31">
    <mergeCell ref="A5:Y7"/>
    <mergeCell ref="G9:W11"/>
    <mergeCell ref="A4:F4"/>
    <mergeCell ref="C33:G33"/>
    <mergeCell ref="K33:O33"/>
    <mergeCell ref="S33:W33"/>
    <mergeCell ref="B19:H19"/>
    <mergeCell ref="R19:X19"/>
    <mergeCell ref="C20:G20"/>
    <mergeCell ref="I20:J20"/>
    <mergeCell ref="O20:P20"/>
    <mergeCell ref="S20:W20"/>
    <mergeCell ref="R22:X22"/>
    <mergeCell ref="S23:W23"/>
    <mergeCell ref="B32:H32"/>
    <mergeCell ref="J32:P32"/>
    <mergeCell ref="R32:X32"/>
    <mergeCell ref="B15:H15"/>
    <mergeCell ref="J15:P15"/>
    <mergeCell ref="R15:X15"/>
    <mergeCell ref="C16:G16"/>
    <mergeCell ref="K16:O16"/>
    <mergeCell ref="S16:W16"/>
    <mergeCell ref="O26:P26"/>
    <mergeCell ref="S26:W26"/>
    <mergeCell ref="R28:X28"/>
    <mergeCell ref="S29:W29"/>
    <mergeCell ref="B25:H25"/>
    <mergeCell ref="R25:X25"/>
    <mergeCell ref="C26:G26"/>
    <mergeCell ref="I26:J26"/>
  </mergeCells>
  <phoneticPr fontId="2"/>
  <dataValidations count="2">
    <dataValidation type="whole" allowBlank="1" showInputMessage="1" showErrorMessage="1" sqref="K33:O33" xr:uid="{1C9A694E-860C-4ED7-B67C-B3B8FBEA7A82}">
      <formula1>5</formula1>
      <formula2>8</formula2>
    </dataValidation>
    <dataValidation type="list" allowBlank="1" showInputMessage="1" showErrorMessage="1" sqref="H35" xr:uid="{272F1AE3-C337-4561-A9D1-F6BA1DCD7C7F}">
      <formula1>$Z$24:$Z$25</formula1>
    </dataValidation>
  </dataValidations>
  <pageMargins left="0.70866141732283472" right="0.51181102362204722" top="0.74803149606299213" bottom="0.35433070866141736" header="0.31496062992125984" footer="0.31496062992125984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表面</vt:lpstr>
      <vt:lpstr>裏面</vt:lpstr>
      <vt:lpstr>表面!Print_Area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2021-06-23T06:42:30Z</dcterms:created>
  <dcterms:modified xsi:type="dcterms:W3CDTF">2021-06-23T06:43:34Z</dcterms:modified>
</cp:coreProperties>
</file>