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6D27926E-0015-48B2-BA64-BA98AAD75E24}" xr6:coauthVersionLast="36" xr6:coauthVersionMax="36" xr10:uidLastSave="{00000000-0000-0000-0000-000000000000}"/>
  <workbookProtection workbookAlgorithmName="SHA-512" workbookHashValue="caMDz09XOHa6KK+YvUmnOTBGs+Qz7NcxLn1T/iwFJClKROzJu/9x6mObHhoYVPsC0lnO2KwCVeODqYU7CXtUzQ==" workbookSaltValue="xKQO95qmIu4FuqhyBjA0Og=="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<sst xmlns="http://schemas.openxmlformats.org/spreadsheetml/2006/main" count="236" uniqueCount="121">
  <si>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</si>
  <si>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</si>
  <si>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</si>
  <si>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</si>
  <si>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</si>
  <si>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</si>
  <si>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</si>
  <si>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</si>
  <si>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</si>
  <si>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</si>
  <si>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</si>
  <si>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</si>
  <si>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</si>
  <si>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</si>
  <si>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</si>
  <si>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</si>
  <si>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</si>
  <si>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</si>
  <si>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</si>
  <si>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</si>
  <si>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</si>
  <si>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</si>
  <si>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</si>
  <si>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</si>
  <si>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</si>
  <si>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</si>
  <si>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</si>
  <si>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</si>
  <si>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</si>
  <si>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</si>
  <si>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</si>
  <si>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</si>
  <si>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</si>
  <si>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</si>
  <si>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</si>
  <si>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</si>
  <si>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</si>
  <si>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</si>
  <si>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</si>
  <si>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</si>
  <si>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</si>
  <si>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</si>
  <si>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</si>
  <si>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</si>
  <si>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</si>
  <si>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</si>
  <si>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</si>
  <si>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</si>
  <si>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</si>
  <si>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</si>
  <si>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</si>
  <si>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</si>
  <si>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</si>
  <si>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</si>
  <si>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</si>
  <si>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</si>
  <si>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</si>
  <si>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</si>
  <si>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</si>
  <si>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</si>
  <si>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</si>
  <si>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</si>
  <si>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</si>
  <si>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</si>
  <si>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</si>
  <si>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</si>
  <si>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</si>
  <si>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</si>
  <si>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</si>
  <si>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</si>
  <si>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</si>
  <si>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</si>
  <si>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</si>
  <si>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</si>
  <si>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</si>
  <si>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</si>
  <si>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</si>
  <si>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</si>
  <si>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</si>
  <si>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</si>
  <si>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</si>
  <si>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</si>
  <si>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</si>
  <si>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</si>
  <si>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</si>
  <si>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</si>
  <si>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</si>
  <si>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</si>
  <si>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</si>
  <si>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</si>
  <si>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</si>
  <si>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</si>
  <si>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</si>
  <si>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</si>
  <si>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</si>
  <si>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</si>
  <si>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</si>
  <si>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</si>
  <si>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</si>
  <si>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</si>
  <si>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</si>
  <si>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</si>
  <si>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</si>
  <si>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</si>
  <si>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</si>
  <si>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</si>
  <si>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</si>
  <si>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</si>
  <si>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</si>
  <si>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</si>
  <si>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</si>
  <si>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</si>
  <si>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</si>
  <si>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</si>
  <si>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</si>
  <si>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</si>
  <si>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</si>
  <si>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</si>
  <si>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rPh sb="1" eb="4">
      <t>シュウエキテキ</t>
    </rPh>
    <rPh sb="4" eb="8">
      <t>シュウシヒリツ</t>
    </rPh>
    <rPh sb="9" eb="10">
      <t>タカ</t>
    </rPh>
    <rPh sb="16" eb="19">
      <t>シヨウリョウ</t>
    </rPh>
    <rPh sb="20" eb="22">
      <t>シュウニュウ</t>
    </rPh>
    <rPh sb="23" eb="24">
      <t>フ</t>
    </rPh>
    <rPh sb="26" eb="28">
      <t>ヒツヨウ</t>
    </rPh>
    <rPh sb="32" eb="35">
      <t>セツゾクリツ</t>
    </rPh>
    <rPh sb="36" eb="37">
      <t>ヒク</t>
    </rPh>
    <rPh sb="38" eb="42">
      <t>ミサトチク</t>
    </rPh>
    <rPh sb="104" eb="107">
      <t>カクシセツ</t>
    </rPh>
    <rPh sb="108" eb="110">
      <t>カンキョ</t>
    </rPh>
    <rPh sb="115" eb="118">
      <t>ロウキュウカ</t>
    </rPh>
    <rPh sb="119" eb="120">
      <t>トモナ</t>
    </rPh>
    <rPh sb="121" eb="124">
      <t>フメイスイ</t>
    </rPh>
    <rPh sb="125" eb="127">
      <t>ハッセイ</t>
    </rPh>
    <rPh sb="132" eb="134">
      <t>ソウキュウ</t>
    </rPh>
    <rPh sb="135" eb="137">
      <t>チョウサ</t>
    </rPh>
    <rPh sb="137" eb="138">
      <t>オヨ</t>
    </rPh>
    <rPh sb="139" eb="143">
      <t>ホシュウコウジ</t>
    </rPh>
    <rPh sb="144" eb="146">
      <t>ジッシ</t>
    </rPh>
    <rPh sb="148" eb="150">
      <t>ヒツヨウ</t>
    </rPh>
    <rPh sb="154" eb="156">
      <t>コンゴ</t>
    </rPh>
    <rPh sb="158" eb="159">
      <t>クニ</t>
    </rPh>
    <rPh sb="160" eb="162">
      <t>ホジョ</t>
    </rPh>
    <rPh sb="162" eb="163">
      <t>キン</t>
    </rPh>
    <rPh sb="164" eb="165">
      <t>ツカ</t>
    </rPh>
    <rPh sb="166" eb="169">
      <t>ケイカクテキ</t>
    </rPh>
    <rPh sb="170" eb="173">
      <t>コウリツテキ</t>
    </rPh>
    <rPh sb="174" eb="177">
      <t>カクシセツ</t>
    </rPh>
    <rPh sb="178" eb="180">
      <t>チョウサ</t>
    </rPh>
    <rPh sb="180" eb="181">
      <t>オヨ</t>
    </rPh>
    <rPh sb="182" eb="184">
      <t>ホシュウ</t>
    </rPh>
    <rPh sb="185" eb="186">
      <t>オコナ</t>
    </rPh>
    <rPh sb="187" eb="189">
      <t>シセツ</t>
    </rPh>
    <rPh sb="190" eb="193">
      <t>チョウジュミョウ</t>
    </rPh>
    <rPh sb="193" eb="194">
      <t>カ</t>
    </rPh>
    <rPh sb="195" eb="196">
      <t>ツト</t>
    </rPh>
    <phoneticPr fontId="4"/>
  </si>
  <si>
    <t>　施設の供用開始から２０年以上経過しており、老朽化が著しい。各施設の管渠については長年手付かずの状況であったが、平成２８年度に浜川地区の管渠の劣化状況を調査した。平成２９、３０年度はその調査に基づき、管渠の補修工事を実施した。また、平成３０年度に富岡地区の管渠の劣化状況も調査した。令和元、２年度はその調査に基づき、管渠の補修工事を一部行った。３年度についても一部行う予定。今後も計画的に調査及び補修工事を実施していく。なお、内面補修のため管渠改善率には計上されない。</t>
    <rPh sb="1" eb="3">
      <t>シセツ</t>
    </rPh>
    <rPh sb="4" eb="6">
      <t>キョウヨウ</t>
    </rPh>
    <rPh sb="6" eb="8">
      <t>カイシ</t>
    </rPh>
    <rPh sb="12" eb="15">
      <t>ネンイジョウ</t>
    </rPh>
    <rPh sb="15" eb="17">
      <t>ケイカ</t>
    </rPh>
    <rPh sb="22" eb="25">
      <t>ロウキュウカ</t>
    </rPh>
    <rPh sb="26" eb="27">
      <t>イチジル</t>
    </rPh>
    <rPh sb="30" eb="31">
      <t>カク</t>
    </rPh>
    <rPh sb="31" eb="33">
      <t>シセツ</t>
    </rPh>
    <rPh sb="34" eb="36">
      <t>カンキョ</t>
    </rPh>
    <rPh sb="41" eb="43">
      <t>ナガネン</t>
    </rPh>
    <rPh sb="43" eb="45">
      <t>テツ</t>
    </rPh>
    <rPh sb="48" eb="50">
      <t>ジョウキョウ</t>
    </rPh>
    <rPh sb="56" eb="58">
      <t>ヘイセイ</t>
    </rPh>
    <rPh sb="60" eb="61">
      <t>ネン</t>
    </rPh>
    <rPh sb="61" eb="62">
      <t>ド</t>
    </rPh>
    <rPh sb="63" eb="67">
      <t>ハマガワチク</t>
    </rPh>
    <rPh sb="68" eb="70">
      <t>カンキョ</t>
    </rPh>
    <rPh sb="71" eb="73">
      <t>レッカ</t>
    </rPh>
    <rPh sb="73" eb="75">
      <t>ジョウキョウ</t>
    </rPh>
    <rPh sb="76" eb="78">
      <t>チョウサ</t>
    </rPh>
    <rPh sb="81" eb="83">
      <t>ヘイセイ</t>
    </rPh>
    <rPh sb="88" eb="90">
      <t>ネンド</t>
    </rPh>
    <rPh sb="93" eb="95">
      <t>チョウサ</t>
    </rPh>
    <rPh sb="96" eb="97">
      <t>モト</t>
    </rPh>
    <rPh sb="100" eb="102">
      <t>カンキョ</t>
    </rPh>
    <rPh sb="103" eb="107">
      <t>ホシュウコウジ</t>
    </rPh>
    <rPh sb="108" eb="110">
      <t>ジッシ</t>
    </rPh>
    <rPh sb="116" eb="118">
      <t>ヘイセイ</t>
    </rPh>
    <rPh sb="120" eb="122">
      <t>ネンド</t>
    </rPh>
    <rPh sb="123" eb="125">
      <t>トミオカ</t>
    </rPh>
    <rPh sb="125" eb="127">
      <t>チク</t>
    </rPh>
    <rPh sb="128" eb="130">
      <t>カンキョ</t>
    </rPh>
    <rPh sb="131" eb="135">
      <t>レッカジョウキョウ</t>
    </rPh>
    <rPh sb="136" eb="138">
      <t>チョウサ</t>
    </rPh>
    <rPh sb="141" eb="143">
      <t>レイワ</t>
    </rPh>
    <rPh sb="143" eb="144">
      <t>ガン</t>
    </rPh>
    <rPh sb="146" eb="148">
      <t>ネンド</t>
    </rPh>
    <rPh sb="151" eb="153">
      <t>チョウサ</t>
    </rPh>
    <rPh sb="154" eb="155">
      <t>モト</t>
    </rPh>
    <rPh sb="158" eb="160">
      <t>カンキョ</t>
    </rPh>
    <rPh sb="161" eb="165">
      <t>ホシュウコウジ</t>
    </rPh>
    <rPh sb="166" eb="168">
      <t>イチブ</t>
    </rPh>
    <rPh sb="168" eb="169">
      <t>オコナ</t>
    </rPh>
    <rPh sb="173" eb="175">
      <t>ネンド</t>
    </rPh>
    <rPh sb="180" eb="182">
      <t>イチブ</t>
    </rPh>
    <rPh sb="182" eb="183">
      <t>オコナ</t>
    </rPh>
    <rPh sb="184" eb="186">
      <t>ヨテイ</t>
    </rPh>
    <rPh sb="187" eb="189">
      <t>コンゴ</t>
    </rPh>
    <rPh sb="220" eb="225">
      <t>カンキョカイゼンリツ</t>
    </rPh>
    <rPh sb="227" eb="229">
      <t>ケイジョウ</t>
    </rPh>
    <phoneticPr fontId="4"/>
  </si>
  <si>
    <t>　収益的収支比率は前年度とほぼ変わらない。
　企業債残高対事業規模比率は償還金返還のピークを過ぎたため減となっている。
　経費回収率は前年度より料金収入が増加したため、微増となっている。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水洗化率は平均値を大きく下回っている。これは箕郷地区の接続率が低いためである。高崎２地区が８８．０％～８８．６％に対し、箕郷３地区は６９．５％～７４．９％と低いためである。</t>
    <rPh sb="1" eb="3">
      <t>シュウエキ</t>
    </rPh>
    <rPh sb="3" eb="4">
      <t>テキ</t>
    </rPh>
    <rPh sb="4" eb="8">
      <t>シュウシヒリツ</t>
    </rPh>
    <rPh sb="9" eb="12">
      <t>ゼンネンド</t>
    </rPh>
    <rPh sb="15" eb="16">
      <t>カ</t>
    </rPh>
    <rPh sb="23" eb="26">
      <t>キギョウサイ</t>
    </rPh>
    <rPh sb="26" eb="28">
      <t>ザンダカ</t>
    </rPh>
    <rPh sb="28" eb="29">
      <t>タイ</t>
    </rPh>
    <rPh sb="29" eb="31">
      <t>ジギョウ</t>
    </rPh>
    <rPh sb="31" eb="33">
      <t>キボ</t>
    </rPh>
    <rPh sb="33" eb="35">
      <t>ヒリツ</t>
    </rPh>
    <rPh sb="36" eb="39">
      <t>ショウカンキン</t>
    </rPh>
    <rPh sb="39" eb="41">
      <t>ヘンカン</t>
    </rPh>
    <rPh sb="46" eb="47">
      <t>ス</t>
    </rPh>
    <rPh sb="51" eb="52">
      <t>ゲン</t>
    </rPh>
    <rPh sb="61" eb="63">
      <t>ケイヒ</t>
    </rPh>
    <rPh sb="63" eb="66">
      <t>カイシュウリツ</t>
    </rPh>
    <rPh sb="67" eb="70">
      <t>ゼンネンド</t>
    </rPh>
    <rPh sb="72" eb="76">
      <t>リョウキンシュウニュウ</t>
    </rPh>
    <rPh sb="77" eb="79">
      <t>ゾウカ</t>
    </rPh>
    <rPh sb="84" eb="86">
      <t>ビゾウ</t>
    </rPh>
    <rPh sb="95" eb="99">
      <t>オスイショリ</t>
    </rPh>
    <rPh sb="99" eb="101">
      <t>ゲンカ</t>
    </rPh>
    <rPh sb="102" eb="105">
      <t>ヘイキンチ</t>
    </rPh>
    <rPh sb="106" eb="107">
      <t>オオ</t>
    </rPh>
    <rPh sb="109" eb="111">
      <t>シタマワ</t>
    </rPh>
    <rPh sb="119" eb="121">
      <t>サイシュツ</t>
    </rPh>
    <rPh sb="122" eb="124">
      <t>サクゲン</t>
    </rPh>
    <rPh sb="125" eb="127">
      <t>テッテイ</t>
    </rPh>
    <rPh sb="131" eb="133">
      <t>ケッカ</t>
    </rPh>
    <rPh sb="139" eb="144">
      <t>シセツリヨウリツ</t>
    </rPh>
    <rPh sb="145" eb="148">
      <t>ヘイキンチ</t>
    </rPh>
    <rPh sb="149" eb="150">
      <t>オオ</t>
    </rPh>
    <rPh sb="152" eb="154">
      <t>ウワマワ</t>
    </rPh>
    <rPh sb="162" eb="164">
      <t>シセツ</t>
    </rPh>
    <rPh sb="165" eb="167">
      <t>リヨウ</t>
    </rPh>
    <rPh sb="171" eb="174">
      <t>ダイブブン</t>
    </rPh>
    <rPh sb="175" eb="179">
      <t>イッパンジュウタク</t>
    </rPh>
    <rPh sb="183" eb="185">
      <t>テンポ</t>
    </rPh>
    <rPh sb="189" eb="191">
      <t>ジキ</t>
    </rPh>
    <rPh sb="192" eb="195">
      <t>ジカンタイ</t>
    </rPh>
    <rPh sb="196" eb="199">
      <t>リヨウリツ</t>
    </rPh>
    <rPh sb="200" eb="201">
      <t>オオ</t>
    </rPh>
    <rPh sb="203" eb="205">
      <t>ヘンカ</t>
    </rPh>
    <rPh sb="220" eb="224">
      <t>スイセンカリツ</t>
    </rPh>
    <rPh sb="225" eb="228">
      <t>ヘイキンチ</t>
    </rPh>
    <rPh sb="229" eb="230">
      <t>オオ</t>
    </rPh>
    <rPh sb="232" eb="234">
      <t>シタマワ</t>
    </rPh>
    <rPh sb="242" eb="246">
      <t>ミサトチク</t>
    </rPh>
    <rPh sb="247" eb="250">
      <t>セツゾクリツ</t>
    </rPh>
    <rPh sb="251" eb="252">
      <t>ヒク</t>
    </rPh>
    <rPh sb="259" eb="261">
      <t>タカサキ</t>
    </rPh>
    <rPh sb="262" eb="264">
      <t>チク</t>
    </rPh>
    <rPh sb="277" eb="278">
      <t>タイ</t>
    </rPh>
    <rPh sb="280" eb="282">
      <t>ミサト</t>
    </rPh>
    <rPh sb="283" eb="285">
      <t>チク</t>
    </rPh>
    <rPh sb="298" eb="29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</si>
</sst>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A-4726-B14D-F4604A8ED0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F6FA-4726-B14D-F4604A8ED0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74.97</c:v>
                </c:pt>
                <c:pt idx="1">
                  <c:v>74.97</c:v>
                </c:pt>
                <c:pt idx="2">
                  <c:v>74.97</c:v>
                </c:pt>
                <c:pt idx="3">
                  <c:v>74.97</c:v>
                </c:pt>
                <c:pt idx="4">
                  <c:v>74.97</c:v>
                </c:pt>
              </c:numCache>
            </c:numRef>
          </c:val>
          <c:extLst>
            <c:ext xmlns:c16="http://schemas.microsoft.com/office/drawing/2014/chart" uri="{C3380CC4-5D6E-409C-BE32-E72D297353CC}">
              <c16:uniqueId val="{00000000-ABBD-497C-AD4E-90BE209D03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c:ext xmlns:c16="http://schemas.microsoft.com/office/drawing/2014/chart" uri="{C3380CC4-5D6E-409C-BE32-E72D297353CC}">
              <c16:uniqueId val="{00000001-ABBD-497C-AD4E-90BE209D03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80.13</c:v>
                </c:pt>
                <c:pt idx="1">
                  <c:v>80.27</c:v>
                </c:pt>
                <c:pt idx="2">
                  <c:v>80.760000000000005</c:v>
                </c:pt>
                <c:pt idx="3">
                  <c:v>80.83</c:v>
                </c:pt>
                <c:pt idx="4">
                  <c:v>80.55</c:v>
                </c:pt>
              </c:numCache>
            </c:numRef>
          </c:val>
          <c:extLst>
            <c:ext xmlns:c16="http://schemas.microsoft.com/office/drawing/2014/chart" uri="{C3380CC4-5D6E-409C-BE32-E72D297353CC}">
              <c16:uniqueId val="{00000000-B969-41A6-9232-B206AF341C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c:ext xmlns:c16="http://schemas.microsoft.com/office/drawing/2014/chart" uri="{C3380CC4-5D6E-409C-BE32-E72D297353CC}">
              <c16:uniqueId val="{00000001-B969-41A6-9232-B206AF341C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98.04</c:v>
                </c:pt>
                <c:pt idx="1">
                  <c:v>95.12</c:v>
                </c:pt>
                <c:pt idx="2">
                  <c:v>97.49</c:v>
                </c:pt>
                <c:pt idx="3">
                  <c:v>98.46</c:v>
                </c:pt>
                <c:pt idx="4">
                  <c:v>98.41</c:v>
                </c:pt>
              </c:numCache>
            </c:numRef>
          </c:val>
          <c:extLst>
            <c:ext xmlns:c16="http://schemas.microsoft.com/office/drawing/2014/chart" uri="{C3380CC4-5D6E-409C-BE32-E72D297353CC}">
              <c16:uniqueId val="{00000000-C07C-4B09-BC48-8C1F88F498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C-4B09-BC48-8C1F88F498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F-4C82-A4CD-E8AA229C05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F-4C82-A4CD-E8AA229C05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93-4828-A8AD-6AC15963E39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3-4828-A8AD-6AC15963E39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E-4947-AA0D-41A63BCF0C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E-4947-AA0D-41A63BCF0C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6-4321-BCEB-8820A70CBA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6-4321-BCEB-8820A70CBA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7.73</c:v>
                </c:pt>
                <c:pt idx="1">
                  <c:v>5.61</c:v>
                </c:pt>
                <c:pt idx="2">
                  <c:v>3.71</c:v>
                </c:pt>
                <c:pt idx="3">
                  <c:v>2.85</c:v>
                </c:pt>
                <c:pt idx="4">
                  <c:v>1.9</c:v>
                </c:pt>
              </c:numCache>
            </c:numRef>
          </c:val>
          <c:extLst>
            <c:ext xmlns:c16="http://schemas.microsoft.com/office/drawing/2014/chart" uri="{C3380CC4-5D6E-409C-BE32-E72D297353CC}">
              <c16:uniqueId val="{00000000-FFE4-47DF-94BC-5E91877911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c:ext xmlns:c16="http://schemas.microsoft.com/office/drawing/2014/chart" uri="{C3380CC4-5D6E-409C-BE32-E72D297353CC}">
              <c16:uniqueId val="{00000001-FFE4-47DF-94BC-5E91877911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52.96</c:v>
                </c:pt>
                <c:pt idx="1">
                  <c:v>48.92</c:v>
                </c:pt>
                <c:pt idx="2">
                  <c:v>48.26</c:v>
                </c:pt>
                <c:pt idx="3">
                  <c:v>56.87</c:v>
                </c:pt>
                <c:pt idx="4">
                  <c:v>58.44</c:v>
                </c:pt>
              </c:numCache>
            </c:numRef>
          </c:val>
          <c:extLst>
            <c:ext xmlns:c16="http://schemas.microsoft.com/office/drawing/2014/chart" uri="{C3380CC4-5D6E-409C-BE32-E72D297353CC}">
              <c16:uniqueId val="{00000000-5728-43A9-BDB0-7E1C0B1891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c:ext xmlns:c16="http://schemas.microsoft.com/office/drawing/2014/chart" uri="{C3380CC4-5D6E-409C-BE32-E72D297353CC}">
              <c16:uniqueId val="{00000001-5728-43A9-BDB0-7E1C0B1891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225.51</c:v>
                </c:pt>
                <c:pt idx="1">
                  <c:v>243.92</c:v>
                </c:pt>
                <c:pt idx="2">
                  <c:v>248.7</c:v>
                </c:pt>
                <c:pt idx="3">
                  <c:v>211.86</c:v>
                </c:pt>
                <c:pt idx="4">
                  <c:v>211.22</c:v>
                </c:pt>
              </c:numCache>
            </c:numRef>
          </c:val>
          <c:extLst>
            <c:ext xmlns:c16="http://schemas.microsoft.com/office/drawing/2014/chart" uri="{C3380CC4-5D6E-409C-BE32-E72D297353CC}">
              <c16:uniqueId val="{00000000-7C75-4275-A082-6B8833A49B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c:ext xmlns:c16="http://schemas.microsoft.com/office/drawing/2014/chart" uri="{C3380CC4-5D6E-409C-BE32-E72D297353CC}">
              <c16:uniqueId val="{00000001-7C75-4275-A082-6B8833A49B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高崎市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372189</v>
      </c>
      <c r="AM8" s="69"/>
      <c r="AN8" s="69"/>
      <c r="AO8" s="69"/>
      <c r="AP8" s="69"/>
      <c r="AQ8" s="69"/>
      <c r="AR8" s="69"/>
      <c r="AS8" s="69"/>
      <c r="AT8" s="68">
        <f>データ!T6</f>
        <v>459.16</v>
      </c>
      <c r="AU8" s="68"/>
      <c r="AV8" s="68"/>
      <c r="AW8" s="68"/>
      <c r="AX8" s="68"/>
      <c r="AY8" s="68"/>
      <c r="AZ8" s="68"/>
      <c r="BA8" s="68"/>
      <c r="BB8" s="68">
        <f>データ!U6</f>
        <v>810.59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1.1499999999999999</v>
      </c>
      <c r="Q10" s="68"/>
      <c r="R10" s="68"/>
      <c r="S10" s="68"/>
      <c r="T10" s="68"/>
      <c r="U10" s="68"/>
      <c r="V10" s="68"/>
      <c r="W10" s="68">
        <f>データ!Q6</f>
        <v>87.9</v>
      </c>
      <c r="X10" s="68"/>
      <c r="Y10" s="68"/>
      <c r="Z10" s="68"/>
      <c r="AA10" s="68"/>
      <c r="AB10" s="68"/>
      <c r="AC10" s="68"/>
      <c r="AD10" s="69">
        <f>データ!R6</f>
        <v>2173</v>
      </c>
      <c r="AE10" s="69"/>
      <c r="AF10" s="69"/>
      <c r="AG10" s="69"/>
      <c r="AH10" s="69"/>
      <c r="AI10" s="69"/>
      <c r="AJ10" s="69"/>
      <c r="AK10" s="2"/>
      <c r="AL10" s="69">
        <f>データ!V6</f>
        <v>4273</v>
      </c>
      <c r="AM10" s="69"/>
      <c r="AN10" s="69"/>
      <c r="AO10" s="69"/>
      <c r="AP10" s="69"/>
      <c r="AQ10" s="69"/>
      <c r="AR10" s="69"/>
      <c r="AS10" s="69"/>
      <c r="AT10" s="68">
        <f>データ!W6</f>
        <v>2.4900000000000002</v>
      </c>
      <c r="AU10" s="68"/>
      <c r="AV10" s="68"/>
      <c r="AW10" s="68"/>
      <c r="AX10" s="68"/>
      <c r="AY10" s="68"/>
      <c r="AZ10" s="68"/>
      <c r="BA10" s="68"/>
      <c r="BB10" s="68">
        <f>データ!X6</f>
        <v>1716.06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119</v>
      </c>
      <c r="BM47" s="85"/>
      <c r="BN47" s="85"/>
      <c r="BO47" s="85"/>
      <c r="BP47" s="85"/>
      <c r="BQ47" s="85"/>
      <c r="BR47" s="85"/>
      <c r="BS47" s="85"/>
      <c r="BT47" s="85"/>
      <c r="BU47" s="85"/>
      <c r="BV47" s="85"/>
      <c r="BW47" s="85"/>
      <c r="BX47" s="85"/>
      <c r="BY47" s="85"/>
      <c r="BZ47" s="8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tVNCXRG5ud+Gjbu42jLCe4+BpuBwb7mG8H8WAoAe4uQUNjvWkVQmPOyT4NNkmzZoU5uhcJX3ZnslWQmXLHBbXw==" saltValue="JBBAmNCqPUYEd80ahCnI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102024</v>
      </c>
      <c r="D6" s="33">
        <f t="shared" si="3"/>
        <v>47</v>
      </c>
      <c r="E6" s="33">
        <f t="shared" si="3"/>
        <v>17</v>
      </c>
      <c r="F6" s="33">
        <f t="shared" si="3"/>
        <v>5</v>
      </c>
      <c r="G6" s="33">
        <f t="shared" si="3"/>
        <v>0</v>
      </c>
      <c r="H6" s="33" t="str">
        <f t="shared" si="3"/>
        <v>群馬県　高崎市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1.1499999999999999</v>
      </c>
      <c r="Q6" s="34">
        <f t="shared" si="3"/>
        <v>87.9</v>
      </c>
      <c r="R6" s="34">
        <f t="shared" si="3"/>
        <v>2173</v>
      </c>
      <c r="S6" s="34">
        <f t="shared" si="3"/>
        <v>372189</v>
      </c>
      <c r="T6" s="34">
        <f t="shared" si="3"/>
        <v>459.16</v>
      </c>
      <c r="U6" s="34">
        <f t="shared" si="3"/>
        <v>810.59</v>
      </c>
      <c r="V6" s="34">
        <f t="shared" si="3"/>
        <v>4273</v>
      </c>
      <c r="W6" s="34">
        <f t="shared" si="3"/>
        <v>2.4900000000000002</v>
      </c>
      <c r="X6" s="34">
        <f t="shared" si="3"/>
        <v>1716.06</v>
      </c>
      <c r="Y6" s="35">
        <f>IF(Y7="",NA(),Y7)</f>
        <v>98.04</v>
      </c>
      <c r="Z6" s="35">
        <f t="shared" ref="Z6:AH6" si="4">IF(Z7="",NA(),Z7)</f>
        <v>95.12</v>
      </c>
      <c r="AA6" s="35">
        <f t="shared" si="4"/>
        <v>97.49</v>
      </c>
      <c r="AB6" s="35">
        <f t="shared" si="4"/>
        <v>98.46</v>
      </c>
      <c r="AC6" s="35">
        <f t="shared" si="4"/>
        <v>98.41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7.73</v>
      </c>
      <c r="BG6" s="35">
        <f t="shared" ref="BG6:BO6" si="7">IF(BG7="",NA(),BG7)</f>
        <v>5.61</v>
      </c>
      <c r="BH6" s="35">
        <f t="shared" si="7"/>
        <v>3.71</v>
      </c>
      <c r="BI6" s="35">
        <f t="shared" si="7"/>
        <v>2.85</v>
      </c>
      <c r="BJ6" s="35">
        <f t="shared" si="7"/>
        <v>1.9</v>
      </c>
      <c r="BK6" s="35">
        <f t="shared" si="7"/>
        <v>974.93</v>
      </c>
      <c r="BL6" s="35">
        <f t="shared" si="7"/>
        <v>855.8</v>
      </c>
      <c r="BM6" s="35">
        <f t="shared" si="7"/>
        <v>789.46</v>
      </c>
      <c r="BN6" s="35">
        <f t="shared" si="7"/>
        <v>826.83</v>
      </c>
      <c r="BO6" s="35">
        <f t="shared" si="7"/>
        <v>783.8</v>
      </c>
      <c r="BP6" s="34" t="str">
        <f>IF(BP7="","",IF(BP7="-","【-】","【"&amp;SUBSTITUTE(TEXT(BP7,"#,##0.00"),"-","△")&amp;"】"))</f>
        <v>【832.52】</v>
      </c>
      <c r="BQ6" s="35">
        <f>IF(BQ7="",NA(),BQ7)</f>
        <v>52.96</v>
      </c>
      <c r="BR6" s="35">
        <f t="shared" ref="BR6:BZ6" si="8">IF(BR7="",NA(),BR7)</f>
        <v>48.92</v>
      </c>
      <c r="BS6" s="35">
        <f t="shared" si="8"/>
        <v>48.26</v>
      </c>
      <c r="BT6" s="35">
        <f t="shared" si="8"/>
        <v>56.87</v>
      </c>
      <c r="BU6" s="35">
        <f t="shared" si="8"/>
        <v>58.44</v>
      </c>
      <c r="BV6" s="35">
        <f t="shared" si="8"/>
        <v>55.32</v>
      </c>
      <c r="BW6" s="35">
        <f t="shared" si="8"/>
        <v>59.8</v>
      </c>
      <c r="BX6" s="35">
        <f t="shared" si="8"/>
        <v>57.77</v>
      </c>
      <c r="BY6" s="35">
        <f t="shared" si="8"/>
        <v>57.31</v>
      </c>
      <c r="BZ6" s="35">
        <f t="shared" si="8"/>
        <v>68.11</v>
      </c>
      <c r="CA6" s="34" t="str">
        <f>IF(CA7="","",IF(CA7="-","【-】","【"&amp;SUBSTITUTE(TEXT(CA7,"#,##0.00"),"-","△")&amp;"】"))</f>
        <v>【60.94】</v>
      </c>
      <c r="CB6" s="35">
        <f>IF(CB7="",NA(),CB7)</f>
        <v>225.51</v>
      </c>
      <c r="CC6" s="35">
        <f t="shared" ref="CC6:CK6" si="9">IF(CC7="",NA(),CC7)</f>
        <v>243.92</v>
      </c>
      <c r="CD6" s="35">
        <f t="shared" si="9"/>
        <v>248.7</v>
      </c>
      <c r="CE6" s="35">
        <f t="shared" si="9"/>
        <v>211.86</v>
      </c>
      <c r="CF6" s="35">
        <f t="shared" si="9"/>
        <v>211.22</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74.97</v>
      </c>
      <c r="CN6" s="35">
        <f t="shared" ref="CN6:CV6" si="10">IF(CN7="",NA(),CN7)</f>
        <v>74.97</v>
      </c>
      <c r="CO6" s="35">
        <f t="shared" si="10"/>
        <v>74.97</v>
      </c>
      <c r="CP6" s="35">
        <f t="shared" si="10"/>
        <v>74.97</v>
      </c>
      <c r="CQ6" s="35">
        <f t="shared" si="10"/>
        <v>74.97</v>
      </c>
      <c r="CR6" s="35">
        <f t="shared" si="10"/>
        <v>60.65</v>
      </c>
      <c r="CS6" s="35">
        <f t="shared" si="10"/>
        <v>51.75</v>
      </c>
      <c r="CT6" s="35">
        <f t="shared" si="10"/>
        <v>50.68</v>
      </c>
      <c r="CU6" s="35">
        <f t="shared" si="10"/>
        <v>50.14</v>
      </c>
      <c r="CV6" s="35">
        <f t="shared" si="10"/>
        <v>55.26</v>
      </c>
      <c r="CW6" s="34" t="str">
        <f>IF(CW7="","",IF(CW7="-","【-】","【"&amp;SUBSTITUTE(TEXT(CW7,"#,##0.00"),"-","△")&amp;"】"))</f>
        <v>【54.84】</v>
      </c>
      <c r="CX6" s="35">
        <f>IF(CX7="",NA(),CX7)</f>
        <v>80.13</v>
      </c>
      <c r="CY6" s="35">
        <f t="shared" ref="CY6:DG6" si="11">IF(CY7="",NA(),CY7)</f>
        <v>80.27</v>
      </c>
      <c r="CZ6" s="35">
        <f t="shared" si="11"/>
        <v>80.760000000000005</v>
      </c>
      <c r="DA6" s="35">
        <f t="shared" si="11"/>
        <v>80.83</v>
      </c>
      <c r="DB6" s="35">
        <f t="shared" si="11"/>
        <v>80.55</v>
      </c>
      <c r="DC6" s="35">
        <f t="shared" si="11"/>
        <v>84.58</v>
      </c>
      <c r="DD6" s="35">
        <f t="shared" si="11"/>
        <v>84.84</v>
      </c>
      <c r="DE6" s="35">
        <f t="shared" si="11"/>
        <v>84.86</v>
      </c>
      <c r="DF6" s="35">
        <f t="shared" si="11"/>
        <v>84.98</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2">
      <c r="A7" s="28"/>
      <c r="B7" s="37">
        <v>2020</v>
      </c>
      <c r="C7" s="37">
        <v>102024</v>
      </c>
      <c r="D7" s="37">
        <v>47</v>
      </c>
      <c r="E7" s="37">
        <v>17</v>
      </c>
      <c r="F7" s="37">
        <v>5</v>
      </c>
      <c r="G7" s="37">
        <v>0</v>
      </c>
      <c r="H7" s="37" t="s">
        <v>99</v>
      </c>
      <c r="I7" s="37" t="s">
        <v>100</v>
      </c>
      <c r="J7" s="37" t="s">
        <v>101</v>
      </c>
      <c r="K7" s="37" t="s">
        <v>102</v>
      </c>
      <c r="L7" s="37" t="s">
        <v>103</v>
      </c>
      <c r="M7" s="37" t="s">
        <v>104</v>
      </c>
      <c r="N7" s="38" t="s">
        <v>105</v>
      </c>
      <c r="O7" s="38" t="s">
        <v>106</v>
      </c>
      <c r="P7" s="38">
        <v>1.1499999999999999</v>
      </c>
      <c r="Q7" s="38">
        <v>87.9</v>
      </c>
      <c r="R7" s="38">
        <v>2173</v>
      </c>
      <c r="S7" s="38">
        <v>372189</v>
      </c>
      <c r="T7" s="38">
        <v>459.16</v>
      </c>
      <c r="U7" s="38">
        <v>810.59</v>
      </c>
      <c r="V7" s="38">
        <v>4273</v>
      </c>
      <c r="W7" s="38">
        <v>2.4900000000000002</v>
      </c>
      <c r="X7" s="38">
        <v>1716.06</v>
      </c>
      <c r="Y7" s="38">
        <v>98.04</v>
      </c>
      <c r="Z7" s="38">
        <v>95.12</v>
      </c>
      <c r="AA7" s="38">
        <v>97.49</v>
      </c>
      <c r="AB7" s="38">
        <v>98.46</v>
      </c>
      <c r="AC7" s="38">
        <v>98.41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7.73</v>
      </c>
      <c r="BG7" s="38">
        <v>5.61</v>
      </c>
      <c r="BH7" s="38">
        <v>3.71</v>
      </c>
      <c r="BI7" s="38">
        <v>2.85</v>
      </c>
      <c r="BJ7" s="38">
        <v>1.9</v>
      </c>
      <c r="BK7" s="38">
        <v>974.93</v>
      </c>
      <c r="BL7" s="38">
        <v>855.8</v>
      </c>
      <c r="BM7" s="38">
        <v>789.46</v>
      </c>
      <c r="BN7" s="38">
        <v>826.83</v>
      </c>
      <c r="BO7" s="38">
        <v>783.8</v>
      </c>
      <c r="BP7" s="38">
        <v>832.52</v>
      </c>
      <c r="BQ7" s="38">
        <v>52.96</v>
      </c>
      <c r="BR7" s="38">
        <v>48.92</v>
      </c>
      <c r="BS7" s="38">
        <v>48.26</v>
      </c>
      <c r="BT7" s="38">
        <v>56.87</v>
      </c>
      <c r="BU7" s="38">
        <v>58.44</v>
      </c>
      <c r="BV7" s="38">
        <v>55.32</v>
      </c>
      <c r="BW7" s="38">
        <v>59.8</v>
      </c>
      <c r="BX7" s="38">
        <v>57.77</v>
      </c>
      <c r="BY7" s="38">
        <v>57.31</v>
      </c>
      <c r="BZ7" s="38">
        <v>68.11</v>
      </c>
      <c r="CA7" s="38">
        <v>60.94</v>
      </c>
      <c r="CB7" s="38">
        <v>225.51</v>
      </c>
      <c r="CC7" s="38">
        <v>243.92</v>
      </c>
      <c r="CD7" s="38">
        <v>248.7</v>
      </c>
      <c r="CE7" s="38">
        <v>211.86</v>
      </c>
      <c r="CF7" s="38">
        <v>211.22</v>
      </c>
      <c r="CG7" s="38">
        <v>283.17</v>
      </c>
      <c r="CH7" s="38">
        <v>263.76</v>
      </c>
      <c r="CI7" s="38">
        <v>274.35000000000002</v>
      </c>
      <c r="CJ7" s="38">
        <v>273.52</v>
      </c>
      <c r="CK7" s="38">
        <v>222.41</v>
      </c>
      <c r="CL7" s="38">
        <v>253.04</v>
      </c>
      <c r="CM7" s="38">
        <v>74.97</v>
      </c>
      <c r="CN7" s="38">
        <v>74.97</v>
      </c>
      <c r="CO7" s="38">
        <v>74.97</v>
      </c>
      <c r="CP7" s="38">
        <v>74.97</v>
      </c>
      <c r="CQ7" s="38">
        <v>74.97</v>
      </c>
      <c r="CR7" s="38">
        <v>60.65</v>
      </c>
      <c r="CS7" s="38">
        <v>51.75</v>
      </c>
      <c r="CT7" s="38">
        <v>50.68</v>
      </c>
      <c r="CU7" s="38">
        <v>50.14</v>
      </c>
      <c r="CV7" s="38">
        <v>55.26</v>
      </c>
      <c r="CW7" s="38">
        <v>54.84</v>
      </c>
      <c r="CX7" s="38">
        <v>80.13</v>
      </c>
      <c r="CY7" s="38">
        <v>80.27</v>
      </c>
      <c r="CZ7" s="38">
        <v>80.760000000000005</v>
      </c>
      <c r="DA7" s="38">
        <v>80.83</v>
      </c>
      <c r="DB7" s="38">
        <v>80.55</v>
      </c>
      <c r="DC7" s="38">
        <v>84.58</v>
      </c>
      <c r="DD7" s="38">
        <v>84.84</v>
      </c>
      <c r="DE7" s="38">
        <v>84.86</v>
      </c>
      <c r="DF7" s="38">
        <v>84.98</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2021-12-03T07:56:39Z</dcterms:created>
  <dcterms:modified xsi:type="dcterms:W3CDTF">2022-02-17T06:41:41Z</dcterms:modified>
  <cp:category/>
</cp:coreProperties>
</file>