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D6468DC8-69F7-4AF8-A7E2-207D8B40EE6B}" xr6:coauthVersionLast="36" xr6:coauthVersionMax="36" xr10:uidLastSave="{00000000-0000-0000-0000-000000000000}"/>
  <workbookProtection workbookAlgorithmName="SHA-512" workbookHashValue="iud70kALMD+bzle0GNFtFvkyEx5tTubu8CdC9jR+FECNXP9Ddrt7J6zmhWRwUHBgtfBMeYCHbCnvD6f5hQEmNA==" workbookSaltValue="JH1qAE9JXZ8LFnDXVz/Vqw=="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L16" i="4" s="1"/>
  <c r="AS6" i="5"/>
  <c r="J16" i="4" s="1"/>
  <c r="AR6" i="5"/>
  <c r="AQ6" i="5"/>
  <c r="AP6" i="5"/>
  <c r="AO6" i="5"/>
  <c r="L15" i="4" s="1"/>
  <c r="AN6" i="5"/>
  <c r="J15" i="4" s="1"/>
  <c r="AM6" i="5"/>
  <c r="AL6" i="5"/>
  <c r="F15" i="4" s="1"/>
  <c r="AK6" i="5"/>
  <c r="N14" i="4" s="1"/>
  <c r="AJ6" i="5"/>
  <c r="AI6" i="5"/>
  <c r="AH6" i="5"/>
  <c r="AG6" i="5"/>
  <c r="F14" i="4" s="1"/>
  <c r="AF6" i="5"/>
  <c r="N13" i="4" s="1"/>
  <c r="AE6" i="5"/>
  <c r="AD6" i="5"/>
  <c r="J13" i="4" s="1"/>
  <c r="AC6" i="5"/>
  <c r="H13" i="4" s="1"/>
  <c r="AB6" i="5"/>
  <c r="AA6" i="5"/>
  <c r="Z6" i="5"/>
  <c r="Y6" i="5"/>
  <c r="J12" i="4" s="1"/>
  <c r="X6" i="5"/>
  <c r="H12" i="4" s="1"/>
  <c r="W6" i="5"/>
  <c r="V6" i="5"/>
  <c r="F9" i="4" s="1"/>
  <c r="U6" i="5"/>
  <c r="T6" i="5"/>
  <c r="N7" i="4" s="1"/>
  <c r="S6" i="5"/>
  <c r="R6" i="5"/>
  <c r="Q6" i="5"/>
  <c r="B7" i="4" s="1"/>
  <c r="P6" i="5"/>
  <c r="N5" i="4" s="1"/>
  <c r="O6" i="5"/>
  <c r="N6" i="5"/>
  <c r="M6" i="5"/>
  <c r="GN8" i="5" s="1"/>
  <c r="L6" i="5"/>
  <c r="K6" i="5"/>
  <c r="J3" i="4" s="1"/>
  <c r="J6" i="5"/>
  <c r="I6" i="5"/>
  <c r="B3" i="4" s="1"/>
  <c r="H6" i="5"/>
  <c r="B1" i="4" s="1"/>
  <c r="G6" i="5"/>
  <c r="F6" i="5"/>
  <c r="E6" i="5"/>
  <c r="D6" i="5"/>
  <c r="C6" i="5"/>
  <c r="B6" i="5"/>
  <c r="F10"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C123" i="4"/>
  <c r="L19" i="4"/>
  <c r="N16" i="4"/>
  <c r="H16" i="4"/>
  <c r="F16" i="4"/>
  <c r="N15" i="4"/>
  <c r="H15" i="4"/>
  <c r="L14" i="4"/>
  <c r="J14" i="4"/>
  <c r="H14" i="4"/>
  <c r="L13" i="4"/>
  <c r="F13" i="4"/>
  <c r="N12" i="4"/>
  <c r="L12" i="4"/>
  <c r="F12" i="4"/>
  <c r="J5" i="4"/>
  <c r="F5" i="4"/>
  <c r="B5" i="4"/>
  <c r="N3" i="4"/>
  <c r="F3"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<sst xmlns="http://schemas.openxmlformats.org/spreadsheetml/2006/main" count="1073" uniqueCount="268">
  <si>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</si>
  <si>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</si>
  <si>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</si>
  <si>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</si>
  <si>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</si>
  <si>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</si>
  <si>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</si>
  <si>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</si>
  <si>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</si>
  <si>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</si>
  <si>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</si>
  <si>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</si>
  <si>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</si>
  <si>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</si>
  <si>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</si>
  <si>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</si>
  <si>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</si>
  <si>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</si>
  <si>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</si>
  <si>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</si>
  <si>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</si>
  <si>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</si>
  <si>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</si>
  <si>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</si>
  <si>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</si>
  <si>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</si>
  <si>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</si>
  <si>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</si>
  <si>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</si>
  <si>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</si>
  <si>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</si>
  <si>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</si>
  <si>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</si>
  <si>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</si>
  <si>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</si>
  <si>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</si>
  <si>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</si>
  <si>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</si>
  <si>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</si>
  <si>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</si>
  <si>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</si>
  <si>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</si>
  <si>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</si>
  <si>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</si>
  <si>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</si>
  <si>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</si>
  <si>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</si>
  <si>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</si>
  <si>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</si>
  <si>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</si>
  <si>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</si>
  <si>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</si>
  <si>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</si>
  <si>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</si>
  <si>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</si>
  <si>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</si>
  <si>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</si>
  <si>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</si>
  <si>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</si>
  <si>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</si>
  <si>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</si>
  <si>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</si>
  <si>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</si>
  <si>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</si>
  <si>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</si>
  <si>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</si>
  <si>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</si>
  <si>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</si>
  <si>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</si>
  <si>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</si>
  <si>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</si>
  <si>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</si>
  <si>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</si>
  <si>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</si>
  <si>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</si>
  <si>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</si>
  <si>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</si>
  <si>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</si>
  <si>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</si>
  <si>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</si>
  <si>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</si>
  <si>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</si>
  <si>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</si>
  <si>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</si>
  <si>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</si>
  <si>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</si>
  <si>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</si>
  <si>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</si>
  <si>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</si>
  <si>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</si>
  <si>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</si>
  <si>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</si>
  <si>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</si>
  <si>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</si>
  <si>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</si>
  <si>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</si>
  <si>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</si>
  <si>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</si>
  <si>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</si>
  <si>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</si>
  <si>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</si>
  <si>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</si>
  <si>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</si>
  <si>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</si>
  <si>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</si>
  <si>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</si>
  <si>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</si>
  <si>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</si>
  <si>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</si>
  <si>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</si>
  <si>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</si>
  <si>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</si>
  <si>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</si>
  <si>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</si>
  <si>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</si>
  <si>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</si>
  <si>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</si>
  <si>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</si>
  <si>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</si>
  <si>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</si>
  <si>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</si>
  <si>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</si>
  <si>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</si>
  <si>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</si>
  <si>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</si>
  <si>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</si>
  <si>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</si>
  <si>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</si>
  <si>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</si>
  <si>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</si>
  <si>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</si>
  <si>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</si>
  <si>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</si>
  <si>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</si>
  <si>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</si>
  <si>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</si>
  <si>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</si>
  <si>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</si>
  <si>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</si>
  <si>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</si>
  <si>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</si>
  <si>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</si>
  <si>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</si>
  <si>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</si>
  <si>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</si>
  <si>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</si>
  <si>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</si>
  <si>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</si>
  <si>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</si>
  <si>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</si>
  <si>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</si>
  <si>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</si>
  <si>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</si>
  <si>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</si>
  <si>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</si>
  <si>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</si>
  <si>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</si>
  <si>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</si>
  <si>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</si>
  <si>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</si>
  <si>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</si>
  <si>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</si>
  <si>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</si>
  <si>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</si>
  <si>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</si>
  <si>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</si>
  <si>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</si>
  <si>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</si>
  <si>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</si>
  <si>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</si>
  <si>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</si>
  <si>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</si>
  <si>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</si>
  <si>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</si>
  <si>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</si>
  <si>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</si>
  <si>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</si>
  <si>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</si>
  <si>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</si>
  <si>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</si>
  <si>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</si>
  <si>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</si>
  <si>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</si>
  <si>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</si>
  <si>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</si>
  <si>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</si>
  <si>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</si>
  <si>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</si>
  <si>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</si>
  <si>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</si>
  <si>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</si>
  <si>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</si>
  <si>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</si>
  <si>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</si>
  <si>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</si>
  <si>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</si>
  <si>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</si>
  <si>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</si>
  <si>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</si>
  <si>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</si>
  <si>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</si>
  <si>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</si>
  <si>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</si>
  <si>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</si>
  <si>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</si>
  <si>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</si>
  <si>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</si>
  <si>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</si>
  <si>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</si>
  <si>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</si>
  <si>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</si>
  <si>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</si>
  <si>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</si>
  <si>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</si>
  <si>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</si>
  <si>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</si>
  <si>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</si>
  <si>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</si>
  <si>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</si>
  <si>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</si>
  <si>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</si>
  <si>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</si>
  <si>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</si>
  <si>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</si>
  <si>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</si>
  <si>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</si>
  <si>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</si>
  <si>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</si>
  <si>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</si>
  <si>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</si>
  <si>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</si>
  <si>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</si>
  <si>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</si>
  <si>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</si>
  <si>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</si>
  <si>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</si>
  <si>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</si>
  <si>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</si>
  <si>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</si>
  <si>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</si>
  <si>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</si>
  <si>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</si>
  <si>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</si>
  <si>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</si>
  <si>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</si>
  <si>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</si>
  <si>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</si>
  <si>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</si>
  <si>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</si>
  <si>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</si>
  <si>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</si>
  <si>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</si>
  <si>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</si>
  <si>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</si>
  <si>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</si>
  <si>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</si>
  <si>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</si>
  <si>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</si>
  <si>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</si>
  <si>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</si>
  <si>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</si>
  <si>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</si>
  <si>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令和19年6月9日　沼田市多那太陽光発電所</t>
    <phoneticPr fontId="5"/>
  </si>
  <si>
    <t xml:space="preserve">電気事業により生じた利益は、発電設備の適正管理及び将来の更新等に充てるための電気事業基金に積み立てることを基本としています。
・基金への積立
  名称：沼田市電気事業基金　　3,304千円
</t>
    <phoneticPr fontId="5"/>
  </si>
  <si>
    <t>令和19年6月9日　沼田市多那太陽光発電所</t>
    <phoneticPr fontId="5"/>
  </si>
  <si>
    <t>①太陽光発電は天候等により発電量が左右されるため､設備利用率は前年度と比較するとわずかに減少となりました。数値が全国平均値を下回っているのは､冬季の積雪による影響と考えますが､年間発電電力量は当初のシミュレーションの範囲内であり､発電状況は良好であります。
②本年度は､修繕費比率が増加しましたが､監視装置の機器交換修繕を行ったことによるものです。今後も監視システムを活用して発電状況等を把握し､設備の不具合等の早期発見に努めてまいります。
③企業債残高対料金収入比率については､高い値で推移していますが､地方債の償還開始後間もないためであり､計画どおりに償還していくことで減少していくものです。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 eb="3">
      <t>タイヨウ</t>
    </rPh>
    <rPh sb="3" eb="4">
      <t>ヒカリ</t>
    </rPh>
    <rPh sb="4" eb="6">
      <t>ハツデン</t>
    </rPh>
    <rPh sb="7" eb="9">
      <t>テンコウ</t>
    </rPh>
    <rPh sb="9" eb="10">
      <t>トウ</t>
    </rPh>
    <rPh sb="13" eb="16">
      <t>ハツデンリョウ</t>
    </rPh>
    <rPh sb="17" eb="19">
      <t>サユウ</t>
    </rPh>
    <rPh sb="31" eb="34">
      <t>ゼンネンド</t>
    </rPh>
    <rPh sb="35" eb="37">
      <t>ヒカク</t>
    </rPh>
    <rPh sb="44" eb="46">
      <t>ゲンショウ</t>
    </rPh>
    <rPh sb="53" eb="55">
      <t>スウチ</t>
    </rPh>
    <rPh sb="79" eb="81">
      <t>エイキョウ</t>
    </rPh>
    <rPh sb="92" eb="94">
      <t>デンリョク</t>
    </rPh>
    <rPh sb="96" eb="98">
      <t>トウショ</t>
    </rPh>
    <rPh sb="120" eb="122">
      <t>リョウコウ</t>
    </rPh>
    <rPh sb="131" eb="134">
      <t>ホンネンド</t>
    </rPh>
    <rPh sb="142" eb="144">
      <t>ゾウカ</t>
    </rPh>
    <rPh sb="150" eb="152">
      <t>カンシ</t>
    </rPh>
    <rPh sb="152" eb="154">
      <t>ソウチ</t>
    </rPh>
    <rPh sb="155" eb="157">
      <t>キキ</t>
    </rPh>
    <rPh sb="157" eb="159">
      <t>コウカン</t>
    </rPh>
    <rPh sb="159" eb="161">
      <t>シュウゼン</t>
    </rPh>
    <rPh sb="162" eb="163">
      <t>オコナ</t>
    </rPh>
    <rPh sb="175" eb="177">
      <t>コンゴ</t>
    </rPh>
    <rPh sb="185" eb="187">
      <t>カツヨウ</t>
    </rPh>
    <rPh sb="189" eb="191">
      <t>ハツデン</t>
    </rPh>
    <rPh sb="191" eb="193">
      <t>ジョウキョウ</t>
    </rPh>
    <rPh sb="193" eb="194">
      <t>トウ</t>
    </rPh>
    <rPh sb="195" eb="197">
      <t>ハアク</t>
    </rPh>
    <rPh sb="228" eb="229">
      <t>タカ</t>
    </rPh>
    <rPh sb="230" eb="231">
      <t>アタイ</t>
    </rPh>
    <rPh sb="246" eb="248">
      <t>スイイ</t>
    </rPh>
    <rPh sb="259" eb="261">
      <t>ショウカン</t>
    </rPh>
    <rPh sb="261" eb="264">
      <t>カイシゴ</t>
    </rPh>
    <rPh sb="264" eb="265">
      <t>マ</t>
    </rPh>
    <rPh sb="338" eb="340">
      <t>アンテイ</t>
    </rPh>
    <rPh sb="391" eb="393">
      <t>ハイシ</t>
    </rPh>
    <rPh sb="403" eb="405">
      <t>ジギョウ</t>
    </rPh>
    <rPh sb="406" eb="408">
      <t>シュウリョウ</t>
    </rPh>
    <rPh sb="409" eb="410">
      <t>フク</t>
    </rPh>
    <phoneticPr fontId="5"/>
  </si>
  <si>
    <t>　現状では想定どおりの売電収入が得られており､概ね健全な経営状況であります。また､売電収入から計画的に基金への積立てを行うことで､将来の設備更新・撤去に備えています。
  FIT適用期間終了後の事業運営については､現時点で方針は定まっておりませんが､新規事業である小水力発電所の建設計画も進んでおり､令和２年度に策定した経営戦略に基づいて､中長期的な視点から検討､判断していく必要があります。
　</t>
    <rPh sb="1" eb="3">
      <t>ゲンジョウ</t>
    </rPh>
    <rPh sb="5" eb="7">
      <t>ソウテイ</t>
    </rPh>
    <rPh sb="11" eb="13">
      <t>バイデン</t>
    </rPh>
    <rPh sb="13" eb="15">
      <t>シュウニュウ</t>
    </rPh>
    <rPh sb="16" eb="17">
      <t>エ</t>
    </rPh>
    <rPh sb="23" eb="24">
      <t>オオム</t>
    </rPh>
    <rPh sb="25" eb="27">
      <t>ケンゼン</t>
    </rPh>
    <rPh sb="28" eb="30">
      <t>ケイエイ</t>
    </rPh>
    <rPh sb="30" eb="32">
      <t>ジョウキョウ</t>
    </rPh>
    <rPh sb="41" eb="43">
      <t>バイデン</t>
    </rPh>
    <rPh sb="43" eb="45">
      <t>シュウニュウ</t>
    </rPh>
    <rPh sb="51" eb="53">
      <t>キキン</t>
    </rPh>
    <rPh sb="59" eb="60">
      <t>オコナ</t>
    </rPh>
    <rPh sb="90" eb="92">
      <t>テキヨウ</t>
    </rPh>
    <rPh sb="92" eb="94">
      <t>キカン</t>
    </rPh>
    <rPh sb="94" eb="97">
      <t>シュウリョウゴ</t>
    </rPh>
    <rPh sb="97" eb="99">
      <t>ジギョウ</t>
    </rPh>
    <rPh sb="112" eb="114">
      <t>ホウシン</t>
    </rPh>
    <rPh sb="116" eb="117">
      <t>サダ</t>
    </rPh>
    <rPh sb="125" eb="127">
      <t>シンキ</t>
    </rPh>
    <rPh sb="127" eb="129">
      <t>ジギョウ</t>
    </rPh>
    <rPh sb="132" eb="135">
      <t>ショウスイリョク</t>
    </rPh>
    <rPh sb="135" eb="137">
      <t>ハツデン</t>
    </rPh>
    <rPh sb="137" eb="138">
      <t>ショ</t>
    </rPh>
    <rPh sb="139" eb="141">
      <t>ケンセツ</t>
    </rPh>
    <rPh sb="141" eb="143">
      <t>ケイカク</t>
    </rPh>
    <rPh sb="144" eb="145">
      <t>スス</t>
    </rPh>
    <rPh sb="150" eb="152">
      <t>レイワ</t>
    </rPh>
    <rPh sb="153" eb="155">
      <t>ネンド</t>
    </rPh>
    <rPh sb="156" eb="158">
      <t>サクテイ</t>
    </rPh>
    <rPh sb="160" eb="162">
      <t>ケイエイ</t>
    </rPh>
    <rPh sb="162" eb="164">
      <t>センリャク</t>
    </rPh>
    <rPh sb="165" eb="166">
      <t>モト</t>
    </rPh>
    <rPh sb="170" eb="174">
      <t>チュウチョウキテキ</t>
    </rPh>
    <rPh sb="175" eb="177">
      <t>シテン</t>
    </rPh>
    <rPh sb="179" eb="181">
      <t>ケントウ</t>
    </rPh>
    <rPh sb="182" eb="184">
      <t>ハンダン</t>
    </rPh>
    <rPh sb="188" eb="190">
      <t>ヒツヨウ</t>
    </rPh>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</si>
  <si>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の収益的収支比率及び営業収支比率は､前年度と比較して減少しましたが､黒字であることを示す100％を上回っており､概ね健全な経営状況であるといえます。
①収益的収支比率が減少した理由としては､前年度は発電収入のほかに消費税の還付があったことによって､総収益が多かったのに対し､本年度は消費税の還付がなく納付金が発生したために､総収益が減少し､総費用が増加したことがあげられます。
②営業収支比率が減少した主な理由としては､監視装置の交換修繕を行ったことで営業費用が増加したことが考えられます。
③供給原価の表中、H30の当該値は「11,290.1(円)」とありますが､誤りで､正しくは「29,036.8(円)」です。本年度は、H29､H30年度に行っていた一般会計への繰出しを行わなかったことにより総費用が減少したため､過去の年度と比較して供給原価は減少しています。
今後も地方債の元金償還期間中は高い値になってしまいますが､定期点検の実施や監視システムの活用によって､発電状況の把握や故障等の早期発見に取り組みながら､改善を図る必要があります。
④EBITDA（減価償却前営業利益）の数値については､事業期間がまだ短く､経年比較が難しいことから､今後も経営状況判断の指標として注視し､必要に応じて経費削減や事業改善に努めてまいります。　　　　　　　　　　　　　　　　　　　　　　　　　　　　　　　　　　　　　　　　　　　　　　　　　　　　</t>
    <rPh sb="11" eb="13">
      <t>サヤマ</t>
    </rPh>
    <rPh sb="13" eb="16">
      <t>タイヨウコウ</t>
    </rPh>
    <rPh sb="16" eb="19">
      <t>ハツデンショ</t>
    </rPh>
    <rPh sb="20" eb="22">
      <t>タナ</t>
    </rPh>
    <rPh sb="22" eb="25">
      <t>タイヨウコウ</t>
    </rPh>
    <rPh sb="25" eb="28">
      <t>ハツデンショ</t>
    </rPh>
    <rPh sb="51" eb="53">
      <t>カンセイ</t>
    </rPh>
    <rPh sb="72" eb="74">
      <t>シュヨウ</t>
    </rPh>
    <rPh sb="91" eb="93">
      <t>ケイカク</t>
    </rPh>
    <rPh sb="110" eb="113">
      <t>ホンネンド</t>
    </rPh>
    <rPh sb="133" eb="134">
      <t>ド</t>
    </rPh>
    <rPh sb="135" eb="137">
      <t>ヒカク</t>
    </rPh>
    <rPh sb="202" eb="204">
      <t>リユウ</t>
    </rPh>
    <rPh sb="209" eb="212">
      <t>ゼンネンド</t>
    </rPh>
    <rPh sb="213" eb="215">
      <t>ハツデン</t>
    </rPh>
    <rPh sb="215" eb="217">
      <t>シュウニュウ</t>
    </rPh>
    <rPh sb="238" eb="239">
      <t>ソウ</t>
    </rPh>
    <rPh sb="242" eb="243">
      <t>オオ</t>
    </rPh>
    <rPh sb="248" eb="249">
      <t>タイ</t>
    </rPh>
    <rPh sb="251" eb="254">
      <t>ホンネンド</t>
    </rPh>
    <rPh sb="255" eb="258">
      <t>ショウヒゼイ</t>
    </rPh>
    <rPh sb="259" eb="261">
      <t>カンプ</t>
    </rPh>
    <rPh sb="264" eb="266">
      <t>ノウフ</t>
    </rPh>
    <rPh sb="266" eb="267">
      <t>キン</t>
    </rPh>
    <rPh sb="268" eb="270">
      <t>ハッセイ</t>
    </rPh>
    <rPh sb="276" eb="277">
      <t>ソウ</t>
    </rPh>
    <rPh sb="277" eb="279">
      <t>シュウエキ</t>
    </rPh>
    <rPh sb="280" eb="282">
      <t>ゲンショウ</t>
    </rPh>
    <rPh sb="284" eb="287">
      <t>ソウヒヨウ</t>
    </rPh>
    <rPh sb="288" eb="290">
      <t>ゾウカ</t>
    </rPh>
    <rPh sb="316" eb="317">
      <t>オモ</t>
    </rPh>
    <rPh sb="318" eb="320">
      <t>リユウ</t>
    </rPh>
    <rPh sb="330" eb="332">
      <t>コウカン</t>
    </rPh>
    <rPh sb="335" eb="336">
      <t>オコナ</t>
    </rPh>
    <rPh sb="341" eb="343">
      <t>エイギョウ</t>
    </rPh>
    <rPh sb="343" eb="345">
      <t>ヒヨウ</t>
    </rPh>
    <rPh sb="346" eb="348">
      <t>ゾウカ</t>
    </rPh>
    <rPh sb="353" eb="354">
      <t>カンガ</t>
    </rPh>
    <rPh sb="363" eb="367">
      <t>キョウキュウゲンカ</t>
    </rPh>
    <rPh sb="368" eb="369">
      <t>ヒョウ</t>
    </rPh>
    <rPh sb="369" eb="370">
      <t>チュウ</t>
    </rPh>
    <rPh sb="375" eb="377">
      <t>トウガイ</t>
    </rPh>
    <rPh sb="377" eb="378">
      <t>アタイ</t>
    </rPh>
    <rPh sb="389" eb="390">
      <t>エン</t>
    </rPh>
    <rPh sb="399" eb="400">
      <t>アヤマ</t>
    </rPh>
    <rPh sb="403" eb="404">
      <t>タダ</t>
    </rPh>
    <rPh sb="417" eb="418">
      <t>エン</t>
    </rPh>
    <rPh sb="423" eb="426">
      <t>ホンネンド</t>
    </rPh>
    <rPh sb="435" eb="437">
      <t>ネンド</t>
    </rPh>
    <rPh sb="438" eb="439">
      <t>オコナ</t>
    </rPh>
    <rPh sb="443" eb="445">
      <t>イッパン</t>
    </rPh>
    <rPh sb="445" eb="447">
      <t>カイケイ</t>
    </rPh>
    <rPh sb="449" eb="450">
      <t>ク</t>
    </rPh>
    <rPh sb="450" eb="451">
      <t>ダ</t>
    </rPh>
    <rPh sb="453" eb="454">
      <t>オコナ</t>
    </rPh>
    <rPh sb="464" eb="467">
      <t>ソウヒヨウ</t>
    </rPh>
    <rPh sb="468" eb="470">
      <t>ゲンショウ</t>
    </rPh>
    <rPh sb="475" eb="477">
      <t>カコ</t>
    </rPh>
    <rPh sb="478" eb="480">
      <t>ネンド</t>
    </rPh>
    <rPh sb="481" eb="483">
      <t>ヒカク</t>
    </rPh>
    <rPh sb="485" eb="489">
      <t>キョウキュウゲンカ</t>
    </rPh>
    <rPh sb="490" eb="492">
      <t>ゲンショウ</t>
    </rPh>
    <rPh sb="499" eb="501">
      <t>コンゴ</t>
    </rPh>
    <rPh sb="502" eb="505">
      <t>チホウサイ</t>
    </rPh>
    <rPh sb="506" eb="508">
      <t>ガンキン</t>
    </rPh>
    <rPh sb="508" eb="510">
      <t>ショウカン</t>
    </rPh>
    <rPh sb="510" eb="512">
      <t>キカン</t>
    </rPh>
    <rPh sb="512" eb="513">
      <t>チュウ</t>
    </rPh>
    <rPh sb="514" eb="515">
      <t>タカ</t>
    </rPh>
    <rPh sb="516" eb="517">
      <t>アタイ</t>
    </rPh>
    <rPh sb="527" eb="529">
      <t>テイキ</t>
    </rPh>
    <rPh sb="529" eb="531">
      <t>テンケン</t>
    </rPh>
    <rPh sb="532" eb="534">
      <t>ジッシ</t>
    </rPh>
    <rPh sb="535" eb="537">
      <t>カンシ</t>
    </rPh>
    <rPh sb="542" eb="544">
      <t>カツヨウ</t>
    </rPh>
    <rPh sb="549" eb="551">
      <t>ハツデン</t>
    </rPh>
    <rPh sb="551" eb="553">
      <t>ジョウキョウ</t>
    </rPh>
    <rPh sb="554" eb="556">
      <t>ハアク</t>
    </rPh>
    <rPh sb="557" eb="559">
      <t>コショウ</t>
    </rPh>
    <rPh sb="559" eb="560">
      <t>トウ</t>
    </rPh>
    <rPh sb="561" eb="563">
      <t>ソウキ</t>
    </rPh>
    <rPh sb="563" eb="565">
      <t>ハッケン</t>
    </rPh>
    <rPh sb="574" eb="576">
      <t>カイゼン</t>
    </rPh>
    <rPh sb="577" eb="578">
      <t>ハカ</t>
    </rPh>
    <rPh sb="579" eb="581">
      <t>ヒツヨウ</t>
    </rPh>
    <rPh sb="597" eb="599">
      <t>ゲンカ</t>
    </rPh>
    <rPh sb="599" eb="601">
      <t>ショウキャク</t>
    </rPh>
    <rPh sb="601" eb="602">
      <t>マエ</t>
    </rPh>
    <rPh sb="602" eb="604">
      <t>エイギョウ</t>
    </rPh>
    <rPh sb="604" eb="606">
      <t>リエキ</t>
    </rPh>
    <rPh sb="608" eb="610">
      <t>スウチ</t>
    </rPh>
    <rPh sb="616" eb="618">
      <t>ジギョウ</t>
    </rPh>
    <rPh sb="618" eb="620">
      <t>キカン</t>
    </rPh>
    <rPh sb="623" eb="624">
      <t>ミジカ</t>
    </rPh>
    <rPh sb="626" eb="628">
      <t>ケイネン</t>
    </rPh>
    <rPh sb="628" eb="630">
      <t>ヒカク</t>
    </rPh>
    <rPh sb="631" eb="632">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</si>
</sst>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124.2</c:v>
                </c:pt>
                <c:pt idx="3">
                  <c:v>200.3</c:v>
                </c:pt>
                <c:pt idx="4">
                  <c:v>148.6</c:v>
                </c:pt>
              </c:numCache>
            </c:numRef>
          </c:val>
          <c:extLst>
            <c:ext xmlns:c16="http://schemas.microsoft.com/office/drawing/2014/chart" uri="{C3380CC4-5D6E-409C-BE32-E72D297353CC}">
              <c16:uniqueId val="{00000000-7547-4C4F-B8E9-E584D9A2C521}"/>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121.3</c:v>
                </c:pt>
                <c:pt idx="3">
                  <c:v>123.2</c:v>
                </c:pt>
                <c:pt idx="4">
                  <c:v>134.69999999999999</c:v>
                </c:pt>
              </c:numCache>
            </c:numRef>
          </c:val>
          <c:smooth val="0"/>
          <c:extLst>
            <c:ext xmlns:c16="http://schemas.microsoft.com/office/drawing/2014/chart" uri="{C3380CC4-5D6E-409C-BE32-E72D297353CC}">
              <c16:uniqueId val="{00000001-7547-4C4F-B8E9-E584D9A2C52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47-4C4F-B8E9-E584D9A2C521}"/>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926.7</c:v>
                </c:pt>
                <c:pt idx="3">
                  <c:v>1220.8</c:v>
                </c:pt>
                <c:pt idx="4">
                  <c:v>1074.3</c:v>
                </c:pt>
              </c:numCache>
            </c:numRef>
          </c:val>
          <c:extLst>
            <c:ext xmlns:c16="http://schemas.microsoft.com/office/drawing/2014/chart" uri="{C3380CC4-5D6E-409C-BE32-E72D297353CC}">
              <c16:uniqueId val="{00000000-5D84-4CDB-AD48-2CCDA104BAB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247.9</c:v>
                </c:pt>
                <c:pt idx="3">
                  <c:v>240.1</c:v>
                </c:pt>
                <c:pt idx="4">
                  <c:v>255.5</c:v>
                </c:pt>
              </c:numCache>
            </c:numRef>
          </c:val>
          <c:smooth val="0"/>
          <c:extLst>
            <c:ext xmlns:c16="http://schemas.microsoft.com/office/drawing/2014/chart" uri="{C3380CC4-5D6E-409C-BE32-E72D297353CC}">
              <c16:uniqueId val="{00000001-5D84-4CDB-AD48-2CCDA104BA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84-4CDB-AD48-2CCDA104BAB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C-446E-8B6C-BC6B213072B2}"/>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C-446E-8B6C-BC6B213072B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F1C-446E-8B6C-BC6B213072B2}"/>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31336</c:v>
                </c:pt>
                <c:pt idx="3">
                  <c:v>11290.1</c:v>
                </c:pt>
                <c:pt idx="4">
                  <c:v>26353.8</c:v>
                </c:pt>
              </c:numCache>
            </c:numRef>
          </c:val>
          <c:extLst>
            <c:ext xmlns:c16="http://schemas.microsoft.com/office/drawing/2014/chart" uri="{C3380CC4-5D6E-409C-BE32-E72D297353CC}">
              <c16:uniqueId val="{00000000-B910-4707-9ED1-0B76FF79EC2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19199</c:v>
                </c:pt>
                <c:pt idx="3">
                  <c:v>19830.400000000001</c:v>
                </c:pt>
                <c:pt idx="4">
                  <c:v>19066.3</c:v>
                </c:pt>
              </c:numCache>
            </c:numRef>
          </c:val>
          <c:smooth val="0"/>
          <c:extLst>
            <c:ext xmlns:c16="http://schemas.microsoft.com/office/drawing/2014/chart" uri="{C3380CC4-5D6E-409C-BE32-E72D297353CC}">
              <c16:uniqueId val="{00000001-B910-4707-9ED1-0B76FF79EC2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3043</c:v>
                </c:pt>
                <c:pt idx="3">
                  <c:v>24519</c:v>
                </c:pt>
                <c:pt idx="4">
                  <c:v>15931</c:v>
                </c:pt>
              </c:numCache>
            </c:numRef>
          </c:val>
          <c:extLst>
            <c:ext xmlns:c16="http://schemas.microsoft.com/office/drawing/2014/chart" uri="{C3380CC4-5D6E-409C-BE32-E72D297353CC}">
              <c16:uniqueId val="{00000000-5DDD-43C2-BE64-06C6E30A66DC}"/>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32739</c:v>
                </c:pt>
                <c:pt idx="3">
                  <c:v>34140</c:v>
                </c:pt>
                <c:pt idx="4">
                  <c:v>33434</c:v>
                </c:pt>
              </c:numCache>
            </c:numRef>
          </c:val>
          <c:smooth val="0"/>
          <c:extLst>
            <c:ext xmlns:c16="http://schemas.microsoft.com/office/drawing/2014/chart" uri="{C3380CC4-5D6E-409C-BE32-E72D297353CC}">
              <c16:uniqueId val="{00000001-5DDD-43C2-BE64-06C6E30A66DC}"/>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9.9</c:v>
                </c:pt>
                <c:pt idx="3">
                  <c:v>13.8</c:v>
                </c:pt>
                <c:pt idx="4">
                  <c:v>13.4</c:v>
                </c:pt>
              </c:numCache>
            </c:numRef>
          </c:val>
          <c:extLst>
            <c:ext xmlns:c16="http://schemas.microsoft.com/office/drawing/2014/chart" uri="{C3380CC4-5D6E-409C-BE32-E72D297353CC}">
              <c16:uniqueId val="{00000000-E338-4CC9-9F61-3DF83E70A5C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31.6</c:v>
                </c:pt>
                <c:pt idx="3">
                  <c:v>31.6</c:v>
                </c:pt>
                <c:pt idx="4">
                  <c:v>30.1</c:v>
                </c:pt>
              </c:numCache>
            </c:numRef>
          </c:val>
          <c:smooth val="0"/>
          <c:extLst>
            <c:ext xmlns:c16="http://schemas.microsoft.com/office/drawing/2014/chart" uri="{C3380CC4-5D6E-409C-BE32-E72D297353CC}">
              <c16:uniqueId val="{00000001-E338-4CC9-9F61-3DF83E70A5C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0</c:v>
                </c:pt>
                <c:pt idx="3">
                  <c:v>0</c:v>
                </c:pt>
                <c:pt idx="4">
                  <c:v>11.8</c:v>
                </c:pt>
              </c:numCache>
            </c:numRef>
          </c:val>
          <c:extLst>
            <c:ext xmlns:c16="http://schemas.microsoft.com/office/drawing/2014/chart" uri="{C3380CC4-5D6E-409C-BE32-E72D297353CC}">
              <c16:uniqueId val="{00000000-E47A-4F37-BF2F-B74B94FC50ED}"/>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7.1</c:v>
                </c:pt>
                <c:pt idx="3">
                  <c:v>7.3</c:v>
                </c:pt>
                <c:pt idx="4">
                  <c:v>5.4</c:v>
                </c:pt>
              </c:numCache>
            </c:numRef>
          </c:val>
          <c:smooth val="0"/>
          <c:extLst>
            <c:ext xmlns:c16="http://schemas.microsoft.com/office/drawing/2014/chart" uri="{C3380CC4-5D6E-409C-BE32-E72D297353CC}">
              <c16:uniqueId val="{00000001-E47A-4F37-BF2F-B74B94FC50ED}"/>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1014.2</c:v>
                </c:pt>
                <c:pt idx="3">
                  <c:v>685.7</c:v>
                </c:pt>
                <c:pt idx="4">
                  <c:v>649.79999999999995</c:v>
                </c:pt>
              </c:numCache>
            </c:numRef>
          </c:val>
          <c:extLst>
            <c:ext xmlns:c16="http://schemas.microsoft.com/office/drawing/2014/chart" uri="{C3380CC4-5D6E-409C-BE32-E72D297353CC}">
              <c16:uniqueId val="{00000000-FB30-4207-93C2-CCD053D795F1}"/>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156.5</c:v>
                </c:pt>
                <c:pt idx="3">
                  <c:v>157.6</c:v>
                </c:pt>
                <c:pt idx="4">
                  <c:v>173.7</c:v>
                </c:pt>
              </c:numCache>
            </c:numRef>
          </c:val>
          <c:smooth val="0"/>
          <c:extLst>
            <c:ext xmlns:c16="http://schemas.microsoft.com/office/drawing/2014/chart" uri="{C3380CC4-5D6E-409C-BE32-E72D297353CC}">
              <c16:uniqueId val="{00000001-FB30-4207-93C2-CCD053D795F1}"/>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5-4B3C-A267-73031BBE5B3A}"/>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5-4B3C-A267-73031BBE5B3A}"/>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55D0-4EC3-B7AE-70F0FD3BBA41}"/>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86.8</c:v>
                </c:pt>
                <c:pt idx="3">
                  <c:v>82.8</c:v>
                </c:pt>
                <c:pt idx="4">
                  <c:v>82.6</c:v>
                </c:pt>
              </c:numCache>
            </c:numRef>
          </c:val>
          <c:smooth val="0"/>
          <c:extLst>
            <c:ext xmlns:c16="http://schemas.microsoft.com/office/drawing/2014/chart" uri="{C3380CC4-5D6E-409C-BE32-E72D297353CC}">
              <c16:uniqueId val="{00000001-55D0-4EC3-B7AE-70F0FD3BBA41}"/>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5-4BCC-9093-2447419E952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5-4BCC-9093-2447419E952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7-4D3F-BD34-CD49E006E67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7-4D3F-BD34-CD49E006E67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9-46E6-A9FF-603F1786C83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9-46E6-A9FF-603F1786C83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1-45B6-8BBD-FDAC58975C7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1-45B6-8BBD-FDAC58975C7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7-4B79-B72E-0FCC8B4AEFB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7-4B79-B72E-0FCC8B4AEFB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1-4A05-AB7F-F8F8F670DEF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1-4A05-AB7F-F8F8F670DEF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5-4254-9C10-FF1661EF602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5-4254-9C10-FF1661EF602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9-43C5-B092-0994ED920A0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9-43C5-B092-0994ED920A0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0-43FD-B1F9-2B3DA6EF293F}"/>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0-43FD-B1F9-2B3DA6EF293F}"/>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0-42B1-AD63-BEC039A118CB}"/>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0-42B1-AD63-BEC039A118CB}"/>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D-44F3-8DA1-4BF7F7A13218}"/>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D-44F3-8DA1-4BF7F7A13218}"/>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9-43B8-B6A1-FD5F0C7A609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9-43B8-B6A1-FD5F0C7A609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1-44AE-BCDF-D2B41BA94D5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1-44AE-BCDF-D2B41BA94D5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2-4D6B-88E3-6DBF1FA6549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2-4D6B-88E3-6DBF1FA6549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C-4565-87CE-4052CEF44120}"/>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C-4565-87CE-4052CEF44120}"/>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9.9</c:v>
                </c:pt>
                <c:pt idx="3">
                  <c:v>13.8</c:v>
                </c:pt>
                <c:pt idx="4">
                  <c:v>13.4</c:v>
                </c:pt>
              </c:numCache>
            </c:numRef>
          </c:val>
          <c:extLst>
            <c:ext xmlns:c16="http://schemas.microsoft.com/office/drawing/2014/chart" uri="{C3380CC4-5D6E-409C-BE32-E72D297353CC}">
              <c16:uniqueId val="{00000000-8B57-493C-8EC9-60F7AF490B1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14.9</c:v>
                </c:pt>
                <c:pt idx="3">
                  <c:v>15.3</c:v>
                </c:pt>
                <c:pt idx="4">
                  <c:v>14.9</c:v>
                </c:pt>
              </c:numCache>
            </c:numRef>
          </c:val>
          <c:smooth val="0"/>
          <c:extLst>
            <c:ext xmlns:c16="http://schemas.microsoft.com/office/drawing/2014/chart" uri="{C3380CC4-5D6E-409C-BE32-E72D297353CC}">
              <c16:uniqueId val="{00000001-8B57-493C-8EC9-60F7AF490B1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0</c:v>
                </c:pt>
                <c:pt idx="3">
                  <c:v>0</c:v>
                </c:pt>
                <c:pt idx="4">
                  <c:v>11.8</c:v>
                </c:pt>
              </c:numCache>
            </c:numRef>
          </c:val>
          <c:extLst>
            <c:ext xmlns:c16="http://schemas.microsoft.com/office/drawing/2014/chart" uri="{C3380CC4-5D6E-409C-BE32-E72D297353CC}">
              <c16:uniqueId val="{00000000-5DDC-4691-A5D9-4D5378CC5B1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0.3</c:v>
                </c:pt>
                <c:pt idx="3">
                  <c:v>0.7</c:v>
                </c:pt>
                <c:pt idx="4">
                  <c:v>0.4</c:v>
                </c:pt>
              </c:numCache>
            </c:numRef>
          </c:val>
          <c:smooth val="0"/>
          <c:extLst>
            <c:ext xmlns:c16="http://schemas.microsoft.com/office/drawing/2014/chart" uri="{C3380CC4-5D6E-409C-BE32-E72D297353CC}">
              <c16:uniqueId val="{00000001-5DDC-4691-A5D9-4D5378CC5B1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1014.2</c:v>
                </c:pt>
                <c:pt idx="3">
                  <c:v>685.7</c:v>
                </c:pt>
                <c:pt idx="4">
                  <c:v>649.79999999999995</c:v>
                </c:pt>
              </c:numCache>
            </c:numRef>
          </c:val>
          <c:extLst>
            <c:ext xmlns:c16="http://schemas.microsoft.com/office/drawing/2014/chart" uri="{C3380CC4-5D6E-409C-BE32-E72D297353CC}">
              <c16:uniqueId val="{00000000-29BE-481D-A549-96897A5ECADC}"/>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172</c:v>
                </c:pt>
                <c:pt idx="3">
                  <c:v>151.69999999999999</c:v>
                </c:pt>
                <c:pt idx="4">
                  <c:v>138.1</c:v>
                </c:pt>
              </c:numCache>
            </c:numRef>
          </c:val>
          <c:smooth val="0"/>
          <c:extLst>
            <c:ext xmlns:c16="http://schemas.microsoft.com/office/drawing/2014/chart" uri="{C3380CC4-5D6E-409C-BE32-E72D297353CC}">
              <c16:uniqueId val="{00000001-29BE-481D-A549-96897A5ECADC}"/>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5-480B-90BA-CAE235245AB6}"/>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5-480B-90BA-CAE235245AB6}"/>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0CB4-45F7-8633-E9E9AF2F30B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98.2</c:v>
                </c:pt>
                <c:pt idx="3">
                  <c:v>98.7</c:v>
                </c:pt>
                <c:pt idx="4">
                  <c:v>98.8</c:v>
                </c:pt>
              </c:numCache>
            </c:numRef>
          </c:val>
          <c:smooth val="0"/>
          <c:extLst>
            <c:ext xmlns:c16="http://schemas.microsoft.com/office/drawing/2014/chart" uri="{C3380CC4-5D6E-409C-BE32-E72D297353CC}">
              <c16:uniqueId val="{00000001-0CB4-45F7-8633-E9E9AF2F30B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658225"/>
          <a:ext cx="52880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014270" y="7658225"/>
          <a:ext cx="52145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00670" y="7658225"/>
          <a:ext cx="52880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064631" y="7658225"/>
          <a:ext cx="52240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578245" y="7658225"/>
          <a:ext cx="52975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584545"/>
          <a:ext cx="5286215" cy="28717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607146"/>
          <a:ext cx="5286215" cy="28452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620509"/>
          <a:ext cx="5286215" cy="28452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616555"/>
          <a:ext cx="5286215" cy="28452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82583"/>
          <a:ext cx="5286215" cy="28452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90123" y="12584545"/>
          <a:ext cx="4782403" cy="28717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90123" y="15607146"/>
          <a:ext cx="4782403" cy="28452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90123" y="18620509"/>
          <a:ext cx="4782403" cy="28452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90123" y="21616555"/>
          <a:ext cx="4782403" cy="28452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90123" y="24582583"/>
          <a:ext cx="4782403" cy="28452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965883" y="12584545"/>
          <a:ext cx="4791927" cy="28717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965883" y="15607146"/>
          <a:ext cx="4791927" cy="28452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965883" y="18620509"/>
          <a:ext cx="4791927" cy="28452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965883" y="21616555"/>
          <a:ext cx="4791927" cy="28452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965883" y="24582583"/>
          <a:ext cx="4791927" cy="28452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353319" y="12584545"/>
          <a:ext cx="4791928" cy="28717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353319" y="15607146"/>
          <a:ext cx="4791928" cy="28452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353319" y="18620509"/>
          <a:ext cx="4791928" cy="28452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353319" y="21616555"/>
          <a:ext cx="4791928" cy="28452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353319" y="24582583"/>
          <a:ext cx="4791928" cy="28452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864952" y="12584545"/>
          <a:ext cx="4791927" cy="28717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864952" y="15607146"/>
          <a:ext cx="4791927" cy="28452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864952" y="18620509"/>
          <a:ext cx="4791927" cy="28452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864952" y="21616555"/>
          <a:ext cx="4791927" cy="28452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864952" y="24582583"/>
          <a:ext cx="4791927" cy="28452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2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2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2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2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2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2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2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2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2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2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2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2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2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24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24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24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24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25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25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25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25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25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25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25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25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25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25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26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26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26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263"/>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264"/>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265"/>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266"/>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267"/>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268"/>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269"/>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270"/>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271"/>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272"/>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273"/>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274"/>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275"/>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276"/>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277"/>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278"/>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279"/>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280"/>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25" zoomScaleNormal="25" workbookViewId="0"/>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5"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263</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5" customHeight="1" x14ac:dyDescent="0.2">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5" customHeight="1" x14ac:dyDescent="0.2">
      <c r="A5" s="1"/>
      <c r="B5" s="187" t="str">
        <f>データ!M6</f>
        <v>-</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5" customHeight="1" x14ac:dyDescent="0.2">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262</v>
      </c>
      <c r="G7" s="170"/>
      <c r="H7" s="170"/>
      <c r="I7" s="170"/>
      <c r="J7" s="171" t="s">
        <v>264</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5" customHeight="1" x14ac:dyDescent="0.2">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5"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5" customHeight="1" x14ac:dyDescent="0.2">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5" customHeight="1" x14ac:dyDescent="0.2">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5"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5"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5" customHeight="1" x14ac:dyDescent="0.2">
      <c r="A15" s="1"/>
      <c r="B15" s="140" t="s">
        <v>23</v>
      </c>
      <c r="C15" s="141"/>
      <c r="D15" s="141"/>
      <c r="E15" s="142"/>
      <c r="F15" s="143" t="str">
        <f>データ!AL6</f>
        <v>-</v>
      </c>
      <c r="G15" s="143"/>
      <c r="H15" s="143" t="str">
        <f>データ!AM6</f>
        <v>-</v>
      </c>
      <c r="I15" s="143"/>
      <c r="J15" s="143">
        <f>データ!AN6</f>
        <v>372</v>
      </c>
      <c r="K15" s="143"/>
      <c r="L15" s="143">
        <f>データ!AO6</f>
        <v>517</v>
      </c>
      <c r="M15" s="143"/>
      <c r="N15" s="144">
        <f>データ!AP6</f>
        <v>506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5" customHeight="1" thickBot="1" x14ac:dyDescent="0.25">
      <c r="A16" s="1"/>
      <c r="B16" s="133" t="s">
        <v>24</v>
      </c>
      <c r="C16" s="134"/>
      <c r="D16" s="134"/>
      <c r="E16" s="135"/>
      <c r="F16" s="146" t="str">
        <f>データ!AQ6</f>
        <v>-</v>
      </c>
      <c r="G16" s="146"/>
      <c r="H16" s="146" t="str">
        <f>データ!AR6</f>
        <v>-</v>
      </c>
      <c r="I16" s="146"/>
      <c r="J16" s="146">
        <f>データ!AS6</f>
        <v>372</v>
      </c>
      <c r="K16" s="146"/>
      <c r="L16" s="146">
        <f>データ!AT6</f>
        <v>517</v>
      </c>
      <c r="M16" s="146"/>
      <c r="N16" s="138">
        <f>データ!AU6</f>
        <v>506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5"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5" customHeight="1" thickBot="1" x14ac:dyDescent="0.25">
      <c r="A19" s="1"/>
      <c r="B19" s="133" t="s">
        <v>27</v>
      </c>
      <c r="C19" s="134"/>
      <c r="D19" s="134"/>
      <c r="E19" s="135"/>
      <c r="F19" s="136" t="str">
        <f>データ!AV6</f>
        <v>-</v>
      </c>
      <c r="G19" s="136"/>
      <c r="H19" s="136"/>
      <c r="I19" s="136">
        <f>データ!AW6</f>
        <v>18191</v>
      </c>
      <c r="J19" s="136"/>
      <c r="K19" s="136"/>
      <c r="L19" s="136">
        <f>データ!AX6</f>
        <v>18191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5"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265</v>
      </c>
      <c r="AL40" s="113"/>
      <c r="AM40" s="113"/>
      <c r="AN40" s="113"/>
      <c r="AO40" s="113"/>
      <c r="AP40" s="113"/>
      <c r="AQ40" s="114"/>
    </row>
    <row r="41" spans="1:43" ht="29.5"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4"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266</v>
      </c>
      <c r="AL99" s="124"/>
      <c r="AM99" s="124"/>
      <c r="AN99" s="124"/>
      <c r="AO99" s="124"/>
      <c r="AP99" s="124"/>
      <c r="AQ99" s="125"/>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（最大出力合計429kW）</v>
      </c>
      <c r="D123" s="5" t="str">
        <f>データ!EX9</f>
        <v>（最大出力合計-kW）</v>
      </c>
      <c r="E123" s="5" t="str">
        <f>データ!GW9</f>
        <v>（最大出力合計-kW）</v>
      </c>
      <c r="F123" s="5" t="str">
        <f>データ!IV9</f>
        <v>（最大出力合計-kW）</v>
      </c>
      <c r="G123" s="5" t="str">
        <f>データ!KU9</f>
        <v>（最大出力合計429kW）</v>
      </c>
    </row>
  </sheetData>
  <sheetProtection algorithmName="SHA-512" hashValue="4jEeoEd+WINE3GGM9nav3lR5b39pSbfNaRodZp4HCh2LB00rRRLnDk6JbCK3UJWWlF1pVFB17Z1D4Y2uKVo4TQ==" saltValue="EPiqkkWhHeqVgWQ2aGetG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2" x14ac:dyDescent="0.2">
      <c r="A6" s="49" t="s">
        <v>117</v>
      </c>
      <c r="B6" s="67" t="str">
        <f>B7</f>
        <v>2019</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令和19年5月30日　沼田市多那太陽光発電所</v>
      </c>
      <c r="S6" s="71" t="str">
        <f t="shared" si="6"/>
        <v>令和19年6月9日　沼田市多那太陽光発電所</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f t="shared" si="6"/>
        <v>372</v>
      </c>
      <c r="AO6" s="69">
        <f t="shared" si="6"/>
        <v>517</v>
      </c>
      <c r="AP6" s="69">
        <f t="shared" si="6"/>
        <v>506</v>
      </c>
      <c r="AQ6" s="69" t="str">
        <f t="shared" si="6"/>
        <v>-</v>
      </c>
      <c r="AR6" s="69" t="str">
        <f t="shared" si="6"/>
        <v>-</v>
      </c>
      <c r="AS6" s="69">
        <f t="shared" si="6"/>
        <v>372</v>
      </c>
      <c r="AT6" s="69">
        <f t="shared" si="6"/>
        <v>517</v>
      </c>
      <c r="AU6" s="69">
        <f t="shared" si="6"/>
        <v>506</v>
      </c>
      <c r="AV6" s="69" t="str">
        <f t="shared" si="6"/>
        <v>-</v>
      </c>
      <c r="AW6" s="69">
        <f t="shared" si="6"/>
        <v>18191</v>
      </c>
      <c r="AX6" s="69">
        <f t="shared" si="6"/>
        <v>18191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2</v>
      </c>
      <c r="Q7" s="80" t="s">
        <v>129</v>
      </c>
      <c r="R7" s="81" t="s">
        <v>130</v>
      </c>
      <c r="S7" s="81" t="s">
        <v>131</v>
      </c>
      <c r="T7" s="82" t="s">
        <v>132</v>
      </c>
      <c r="U7" s="81" t="s">
        <v>133</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t="s">
        <v>129</v>
      </c>
      <c r="AM7" s="80" t="s">
        <v>129</v>
      </c>
      <c r="AN7" s="80">
        <v>372</v>
      </c>
      <c r="AO7" s="80">
        <v>517</v>
      </c>
      <c r="AP7" s="80">
        <v>506</v>
      </c>
      <c r="AQ7" s="80" t="s">
        <v>129</v>
      </c>
      <c r="AR7" s="80" t="s">
        <v>129</v>
      </c>
      <c r="AS7" s="80">
        <v>372</v>
      </c>
      <c r="AT7" s="80">
        <v>517</v>
      </c>
      <c r="AU7" s="80">
        <v>506</v>
      </c>
      <c r="AV7" s="80" t="s">
        <v>129</v>
      </c>
      <c r="AW7" s="80">
        <v>18191</v>
      </c>
      <c r="AX7" s="80">
        <v>18191</v>
      </c>
      <c r="AY7" s="83" t="s">
        <v>129</v>
      </c>
      <c r="AZ7" s="83" t="s">
        <v>129</v>
      </c>
      <c r="BA7" s="83">
        <v>124.2</v>
      </c>
      <c r="BB7" s="83">
        <v>200.3</v>
      </c>
      <c r="BC7" s="83">
        <v>148.6</v>
      </c>
      <c r="BD7" s="83" t="s">
        <v>129</v>
      </c>
      <c r="BE7" s="83" t="s">
        <v>129</v>
      </c>
      <c r="BF7" s="83">
        <v>121.3</v>
      </c>
      <c r="BG7" s="83">
        <v>123.2</v>
      </c>
      <c r="BH7" s="83">
        <v>134.69999999999999</v>
      </c>
      <c r="BI7" s="83">
        <v>100</v>
      </c>
      <c r="BJ7" s="83" t="s">
        <v>129</v>
      </c>
      <c r="BK7" s="83" t="s">
        <v>129</v>
      </c>
      <c r="BL7" s="83">
        <v>926.7</v>
      </c>
      <c r="BM7" s="83">
        <v>1220.8</v>
      </c>
      <c r="BN7" s="83">
        <v>1074.3</v>
      </c>
      <c r="BO7" s="83" t="s">
        <v>129</v>
      </c>
      <c r="BP7" s="83" t="s">
        <v>129</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t="s">
        <v>129</v>
      </c>
      <c r="CG7" s="83" t="s">
        <v>129</v>
      </c>
      <c r="CH7" s="83">
        <v>31336</v>
      </c>
      <c r="CI7" s="83">
        <v>11290.1</v>
      </c>
      <c r="CJ7" s="83">
        <v>26353.8</v>
      </c>
      <c r="CK7" s="83" t="s">
        <v>129</v>
      </c>
      <c r="CL7" s="83" t="s">
        <v>129</v>
      </c>
      <c r="CM7" s="83">
        <v>19199</v>
      </c>
      <c r="CN7" s="83">
        <v>19830.400000000001</v>
      </c>
      <c r="CO7" s="83">
        <v>19066.3</v>
      </c>
      <c r="CP7" s="80" t="s">
        <v>129</v>
      </c>
      <c r="CQ7" s="80" t="s">
        <v>129</v>
      </c>
      <c r="CR7" s="80">
        <v>3043</v>
      </c>
      <c r="CS7" s="80">
        <v>24519</v>
      </c>
      <c r="CT7" s="80">
        <v>15931</v>
      </c>
      <c r="CU7" s="80" t="s">
        <v>129</v>
      </c>
      <c r="CV7" s="80" t="s">
        <v>129</v>
      </c>
      <c r="CW7" s="80">
        <v>32739</v>
      </c>
      <c r="CX7" s="80">
        <v>34140</v>
      </c>
      <c r="CY7" s="80">
        <v>33434</v>
      </c>
      <c r="CZ7" s="80">
        <v>429</v>
      </c>
      <c r="DA7" s="83" t="s">
        <v>129</v>
      </c>
      <c r="DB7" s="83" t="s">
        <v>129</v>
      </c>
      <c r="DC7" s="83">
        <v>9.9</v>
      </c>
      <c r="DD7" s="83">
        <v>13.8</v>
      </c>
      <c r="DE7" s="83">
        <v>13.4</v>
      </c>
      <c r="DF7" s="83" t="s">
        <v>129</v>
      </c>
      <c r="DG7" s="83" t="s">
        <v>129</v>
      </c>
      <c r="DH7" s="83">
        <v>31.6</v>
      </c>
      <c r="DI7" s="83">
        <v>31.6</v>
      </c>
      <c r="DJ7" s="83">
        <v>30.1</v>
      </c>
      <c r="DK7" s="83" t="s">
        <v>129</v>
      </c>
      <c r="DL7" s="83" t="s">
        <v>129</v>
      </c>
      <c r="DM7" s="83">
        <v>0</v>
      </c>
      <c r="DN7" s="83">
        <v>0</v>
      </c>
      <c r="DO7" s="83">
        <v>11.8</v>
      </c>
      <c r="DP7" s="83" t="s">
        <v>129</v>
      </c>
      <c r="DQ7" s="83" t="s">
        <v>129</v>
      </c>
      <c r="DR7" s="83">
        <v>7.1</v>
      </c>
      <c r="DS7" s="83">
        <v>7.3</v>
      </c>
      <c r="DT7" s="83">
        <v>5.4</v>
      </c>
      <c r="DU7" s="83" t="s">
        <v>129</v>
      </c>
      <c r="DV7" s="83" t="s">
        <v>129</v>
      </c>
      <c r="DW7" s="83">
        <v>1014.2</v>
      </c>
      <c r="DX7" s="83">
        <v>685.7</v>
      </c>
      <c r="DY7" s="83">
        <v>649.79999999999995</v>
      </c>
      <c r="DZ7" s="83" t="s">
        <v>129</v>
      </c>
      <c r="EA7" s="83" t="s">
        <v>129</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t="s">
        <v>129</v>
      </c>
      <c r="EP7" s="83" t="s">
        <v>129</v>
      </c>
      <c r="EQ7" s="83">
        <v>100</v>
      </c>
      <c r="ER7" s="83">
        <v>100</v>
      </c>
      <c r="ES7" s="83">
        <v>100</v>
      </c>
      <c r="ET7" s="83" t="s">
        <v>129</v>
      </c>
      <c r="EU7" s="83" t="s">
        <v>129</v>
      </c>
      <c r="EV7" s="83">
        <v>86.8</v>
      </c>
      <c r="EW7" s="83">
        <v>82.8</v>
      </c>
      <c r="EX7" s="83">
        <v>82.6</v>
      </c>
      <c r="EY7" s="80" t="s">
        <v>129</v>
      </c>
      <c r="EZ7" s="83" t="s">
        <v>129</v>
      </c>
      <c r="FA7" s="83" t="s">
        <v>129</v>
      </c>
      <c r="FB7" s="83" t="s">
        <v>129</v>
      </c>
      <c r="FC7" s="83" t="s">
        <v>129</v>
      </c>
      <c r="FD7" s="83" t="s">
        <v>129</v>
      </c>
      <c r="FE7" s="83" t="s">
        <v>129</v>
      </c>
      <c r="FF7" s="83" t="s">
        <v>129</v>
      </c>
      <c r="FG7" s="83">
        <v>57.7</v>
      </c>
      <c r="FH7" s="83">
        <v>57.6</v>
      </c>
      <c r="FI7" s="83">
        <v>60.4</v>
      </c>
      <c r="FJ7" s="83" t="s">
        <v>129</v>
      </c>
      <c r="FK7" s="83" t="s">
        <v>129</v>
      </c>
      <c r="FL7" s="83" t="s">
        <v>129</v>
      </c>
      <c r="FM7" s="83" t="s">
        <v>129</v>
      </c>
      <c r="FN7" s="83" t="s">
        <v>129</v>
      </c>
      <c r="FO7" s="83" t="s">
        <v>129</v>
      </c>
      <c r="FP7" s="83" t="s">
        <v>129</v>
      </c>
      <c r="FQ7" s="83">
        <v>5.4</v>
      </c>
      <c r="FR7" s="83">
        <v>8.6999999999999993</v>
      </c>
      <c r="FS7" s="83">
        <v>16.5</v>
      </c>
      <c r="FT7" s="83" t="s">
        <v>129</v>
      </c>
      <c r="FU7" s="83" t="s">
        <v>129</v>
      </c>
      <c r="FV7" s="83" t="s">
        <v>129</v>
      </c>
      <c r="FW7" s="83" t="s">
        <v>129</v>
      </c>
      <c r="FX7" s="83" t="s">
        <v>129</v>
      </c>
      <c r="FY7" s="83" t="s">
        <v>129</v>
      </c>
      <c r="FZ7" s="83" t="s">
        <v>129</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t="s">
        <v>129</v>
      </c>
      <c r="GT7" s="83" t="s">
        <v>129</v>
      </c>
      <c r="GU7" s="83">
        <v>92</v>
      </c>
      <c r="GV7" s="83">
        <v>94.7</v>
      </c>
      <c r="GW7" s="83">
        <v>96</v>
      </c>
      <c r="GX7" s="80" t="s">
        <v>129</v>
      </c>
      <c r="GY7" s="83" t="s">
        <v>129</v>
      </c>
      <c r="GZ7" s="83" t="s">
        <v>129</v>
      </c>
      <c r="HA7" s="83" t="s">
        <v>129</v>
      </c>
      <c r="HB7" s="83" t="s">
        <v>129</v>
      </c>
      <c r="HC7" s="83" t="s">
        <v>129</v>
      </c>
      <c r="HD7" s="83" t="s">
        <v>129</v>
      </c>
      <c r="HE7" s="83" t="s">
        <v>129</v>
      </c>
      <c r="HF7" s="83">
        <v>67.599999999999994</v>
      </c>
      <c r="HG7" s="83">
        <v>67.8</v>
      </c>
      <c r="HH7" s="83">
        <v>71</v>
      </c>
      <c r="HI7" s="83" t="s">
        <v>129</v>
      </c>
      <c r="HJ7" s="83" t="s">
        <v>129</v>
      </c>
      <c r="HK7" s="83" t="s">
        <v>129</v>
      </c>
      <c r="HL7" s="83" t="s">
        <v>129</v>
      </c>
      <c r="HM7" s="83" t="s">
        <v>129</v>
      </c>
      <c r="HN7" s="83" t="s">
        <v>129</v>
      </c>
      <c r="HO7" s="83" t="s">
        <v>129</v>
      </c>
      <c r="HP7" s="83">
        <v>0</v>
      </c>
      <c r="HQ7" s="83">
        <v>0.6</v>
      </c>
      <c r="HR7" s="83">
        <v>0.2</v>
      </c>
      <c r="HS7" s="83" t="s">
        <v>129</v>
      </c>
      <c r="HT7" s="83" t="s">
        <v>129</v>
      </c>
      <c r="HU7" s="83" t="s">
        <v>129</v>
      </c>
      <c r="HV7" s="83" t="s">
        <v>129</v>
      </c>
      <c r="HW7" s="83" t="s">
        <v>129</v>
      </c>
      <c r="HX7" s="83" t="s">
        <v>129</v>
      </c>
      <c r="HY7" s="83" t="s">
        <v>129</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t="s">
        <v>129</v>
      </c>
      <c r="IS7" s="83" t="s">
        <v>129</v>
      </c>
      <c r="IT7" s="83">
        <v>49.1</v>
      </c>
      <c r="IU7" s="83">
        <v>33.799999999999997</v>
      </c>
      <c r="IV7" s="83">
        <v>24</v>
      </c>
      <c r="IW7" s="80" t="s">
        <v>129</v>
      </c>
      <c r="IX7" s="83" t="s">
        <v>129</v>
      </c>
      <c r="IY7" s="83" t="s">
        <v>129</v>
      </c>
      <c r="IZ7" s="83" t="s">
        <v>129</v>
      </c>
      <c r="JA7" s="83" t="s">
        <v>129</v>
      </c>
      <c r="JB7" s="83" t="s">
        <v>129</v>
      </c>
      <c r="JC7" s="83" t="s">
        <v>129</v>
      </c>
      <c r="JD7" s="83" t="s">
        <v>129</v>
      </c>
      <c r="JE7" s="83">
        <v>15</v>
      </c>
      <c r="JF7" s="83">
        <v>12.8</v>
      </c>
      <c r="JG7" s="83">
        <v>11.1</v>
      </c>
      <c r="JH7" s="83" t="s">
        <v>129</v>
      </c>
      <c r="JI7" s="83" t="s">
        <v>129</v>
      </c>
      <c r="JJ7" s="83" t="s">
        <v>129</v>
      </c>
      <c r="JK7" s="83" t="s">
        <v>129</v>
      </c>
      <c r="JL7" s="83" t="s">
        <v>129</v>
      </c>
      <c r="JM7" s="83" t="s">
        <v>129</v>
      </c>
      <c r="JN7" s="83" t="s">
        <v>129</v>
      </c>
      <c r="JO7" s="83">
        <v>37.5</v>
      </c>
      <c r="JP7" s="83">
        <v>37.299999999999997</v>
      </c>
      <c r="JQ7" s="83">
        <v>26</v>
      </c>
      <c r="JR7" s="83" t="s">
        <v>129</v>
      </c>
      <c r="JS7" s="83" t="s">
        <v>129</v>
      </c>
      <c r="JT7" s="83" t="s">
        <v>129</v>
      </c>
      <c r="JU7" s="83" t="s">
        <v>129</v>
      </c>
      <c r="JV7" s="83" t="s">
        <v>129</v>
      </c>
      <c r="JW7" s="83" t="s">
        <v>129</v>
      </c>
      <c r="JX7" s="83" t="s">
        <v>129</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t="s">
        <v>129</v>
      </c>
      <c r="KR7" s="83" t="s">
        <v>129</v>
      </c>
      <c r="KS7" s="83">
        <v>96.6</v>
      </c>
      <c r="KT7" s="83">
        <v>84</v>
      </c>
      <c r="KU7" s="83">
        <v>95.9</v>
      </c>
      <c r="KV7" s="80">
        <v>429</v>
      </c>
      <c r="KW7" s="83" t="s">
        <v>129</v>
      </c>
      <c r="KX7" s="83" t="s">
        <v>129</v>
      </c>
      <c r="KY7" s="83">
        <v>9.9</v>
      </c>
      <c r="KZ7" s="83">
        <v>13.8</v>
      </c>
      <c r="LA7" s="83">
        <v>13.4</v>
      </c>
      <c r="LB7" s="83" t="s">
        <v>129</v>
      </c>
      <c r="LC7" s="83" t="s">
        <v>129</v>
      </c>
      <c r="LD7" s="83">
        <v>14.9</v>
      </c>
      <c r="LE7" s="83">
        <v>15.3</v>
      </c>
      <c r="LF7" s="83">
        <v>14.9</v>
      </c>
      <c r="LG7" s="83" t="s">
        <v>129</v>
      </c>
      <c r="LH7" s="83" t="s">
        <v>129</v>
      </c>
      <c r="LI7" s="83">
        <v>0</v>
      </c>
      <c r="LJ7" s="83">
        <v>0</v>
      </c>
      <c r="LK7" s="83">
        <v>11.8</v>
      </c>
      <c r="LL7" s="83" t="s">
        <v>129</v>
      </c>
      <c r="LM7" s="83" t="s">
        <v>129</v>
      </c>
      <c r="LN7" s="83">
        <v>0.3</v>
      </c>
      <c r="LO7" s="83">
        <v>0.7</v>
      </c>
      <c r="LP7" s="83">
        <v>0.4</v>
      </c>
      <c r="LQ7" s="83" t="s">
        <v>129</v>
      </c>
      <c r="LR7" s="83" t="s">
        <v>129</v>
      </c>
      <c r="LS7" s="83">
        <v>1014.2</v>
      </c>
      <c r="LT7" s="83">
        <v>685.7</v>
      </c>
      <c r="LU7" s="83">
        <v>649.79999999999995</v>
      </c>
      <c r="LV7" s="83" t="s">
        <v>129</v>
      </c>
      <c r="LW7" s="83" t="s">
        <v>129</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t="s">
        <v>129</v>
      </c>
      <c r="ML7" s="83" t="s">
        <v>129</v>
      </c>
      <c r="MM7" s="83">
        <v>100</v>
      </c>
      <c r="MN7" s="83">
        <v>100</v>
      </c>
      <c r="MO7" s="83">
        <v>100</v>
      </c>
      <c r="MP7" s="83" t="s">
        <v>129</v>
      </c>
      <c r="MQ7" s="83" t="s">
        <v>129</v>
      </c>
      <c r="MR7" s="83">
        <v>98.2</v>
      </c>
      <c r="MS7" s="83">
        <v>98.7</v>
      </c>
      <c r="MT7" s="83">
        <v>98.8</v>
      </c>
      <c r="MU7" s="83" t="s">
        <v>129</v>
      </c>
      <c r="MV7" s="83" t="s">
        <v>129</v>
      </c>
      <c r="MW7" s="83" t="s">
        <v>129</v>
      </c>
      <c r="MX7" s="83" t="s">
        <v>129</v>
      </c>
      <c r="MY7" s="83" t="s">
        <v>129</v>
      </c>
      <c r="MZ7" s="83" t="s">
        <v>129</v>
      </c>
      <c r="NA7" s="83" t="s">
        <v>129</v>
      </c>
      <c r="NB7" s="83" t="s">
        <v>129</v>
      </c>
      <c r="NC7" s="83" t="s">
        <v>129</v>
      </c>
      <c r="ND7" s="83" t="s">
        <v>129</v>
      </c>
      <c r="NE7" s="83" t="s">
        <v>129</v>
      </c>
      <c r="NF7" s="83" t="s">
        <v>129</v>
      </c>
      <c r="NG7" s="83" t="s">
        <v>129</v>
      </c>
      <c r="NH7" s="83" t="s">
        <v>129</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（最大出力合計429kW）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（最大出力合計429kW）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t="str">
        <f>AZ7</f>
        <v>-</v>
      </c>
      <c r="BA11" s="95">
        <f>BA7</f>
        <v>124.2</v>
      </c>
      <c r="BB11" s="95">
        <f>BB7</f>
        <v>200.3</v>
      </c>
      <c r="BC11" s="95">
        <f>BC7</f>
        <v>148.6</v>
      </c>
      <c r="BD11" s="84"/>
      <c r="BE11" s="84"/>
      <c r="BF11" s="84"/>
      <c r="BG11" s="84"/>
      <c r="BH11" s="84"/>
      <c r="BI11" s="94" t="s">
        <v>143</v>
      </c>
      <c r="BJ11" s="95" t="str">
        <f>BJ7</f>
        <v>-</v>
      </c>
      <c r="BK11" s="95" t="str">
        <f>BK7</f>
        <v>-</v>
      </c>
      <c r="BL11" s="95">
        <f>BL7</f>
        <v>926.7</v>
      </c>
      <c r="BM11" s="95">
        <f>BM7</f>
        <v>1220.8</v>
      </c>
      <c r="BN11" s="95">
        <f>BN7</f>
        <v>1074.3</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t="str">
        <f>CG7</f>
        <v>-</v>
      </c>
      <c r="CH11" s="95">
        <f>CH7</f>
        <v>31336</v>
      </c>
      <c r="CI11" s="95">
        <f>CI7</f>
        <v>11290.1</v>
      </c>
      <c r="CJ11" s="95">
        <f>CJ7</f>
        <v>26353.8</v>
      </c>
      <c r="CK11" s="84"/>
      <c r="CL11" s="84"/>
      <c r="CM11" s="84"/>
      <c r="CN11" s="84"/>
      <c r="CO11" s="94" t="s">
        <v>143</v>
      </c>
      <c r="CP11" s="96" t="str">
        <f>CP7</f>
        <v>-</v>
      </c>
      <c r="CQ11" s="96" t="str">
        <f>CQ7</f>
        <v>-</v>
      </c>
      <c r="CR11" s="96">
        <f>CR7</f>
        <v>3043</v>
      </c>
      <c r="CS11" s="96">
        <f>CS7</f>
        <v>24519</v>
      </c>
      <c r="CT11" s="96">
        <f>CT7</f>
        <v>15931</v>
      </c>
      <c r="CU11" s="84"/>
      <c r="CV11" s="84"/>
      <c r="CW11" s="84"/>
      <c r="CX11" s="84"/>
      <c r="CY11" s="84"/>
      <c r="CZ11" s="94" t="s">
        <v>143</v>
      </c>
      <c r="DA11" s="95" t="str">
        <f>DA7</f>
        <v>-</v>
      </c>
      <c r="DB11" s="95" t="str">
        <f>DB7</f>
        <v>-</v>
      </c>
      <c r="DC11" s="95">
        <f>DC7</f>
        <v>9.9</v>
      </c>
      <c r="DD11" s="95">
        <f>DD7</f>
        <v>13.8</v>
      </c>
      <c r="DE11" s="95">
        <f>DE7</f>
        <v>13.4</v>
      </c>
      <c r="DF11" s="84"/>
      <c r="DG11" s="84"/>
      <c r="DH11" s="84"/>
      <c r="DI11" s="84"/>
      <c r="DJ11" s="94" t="s">
        <v>143</v>
      </c>
      <c r="DK11" s="95" t="str">
        <f>DK7</f>
        <v>-</v>
      </c>
      <c r="DL11" s="95" t="str">
        <f>DL7</f>
        <v>-</v>
      </c>
      <c r="DM11" s="95">
        <f>DM7</f>
        <v>0</v>
      </c>
      <c r="DN11" s="95">
        <f>DN7</f>
        <v>0</v>
      </c>
      <c r="DO11" s="95">
        <f>DO7</f>
        <v>11.8</v>
      </c>
      <c r="DP11" s="84"/>
      <c r="DQ11" s="84"/>
      <c r="DR11" s="84"/>
      <c r="DS11" s="84"/>
      <c r="DT11" s="94" t="s">
        <v>143</v>
      </c>
      <c r="DU11" s="95" t="str">
        <f>DU7</f>
        <v>-</v>
      </c>
      <c r="DV11" s="95" t="str">
        <f>DV7</f>
        <v>-</v>
      </c>
      <c r="DW11" s="95">
        <f>DW7</f>
        <v>1014.2</v>
      </c>
      <c r="DX11" s="95">
        <f>DX7</f>
        <v>685.7</v>
      </c>
      <c r="DY11" s="95">
        <f>DY7</f>
        <v>649.79999999999995</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t="str">
        <f>EO7</f>
        <v>-</v>
      </c>
      <c r="EP11" s="95" t="str">
        <f>EP7</f>
        <v>-</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f>KY7</f>
        <v>9.9</v>
      </c>
      <c r="KZ11" s="95">
        <f>KZ7</f>
        <v>13.8</v>
      </c>
      <c r="LA11" s="95">
        <f>LA7</f>
        <v>13.4</v>
      </c>
      <c r="LB11" s="84"/>
      <c r="LC11" s="84"/>
      <c r="LD11" s="84"/>
      <c r="LE11" s="84"/>
      <c r="LF11" s="94" t="s">
        <v>143</v>
      </c>
      <c r="LG11" s="95" t="str">
        <f>LG7</f>
        <v>-</v>
      </c>
      <c r="LH11" s="95" t="str">
        <f>LH7</f>
        <v>-</v>
      </c>
      <c r="LI11" s="95">
        <f>LI7</f>
        <v>0</v>
      </c>
      <c r="LJ11" s="95">
        <f>LJ7</f>
        <v>0</v>
      </c>
      <c r="LK11" s="95">
        <f>LK7</f>
        <v>11.8</v>
      </c>
      <c r="LL11" s="84"/>
      <c r="LM11" s="84"/>
      <c r="LN11" s="84"/>
      <c r="LO11" s="84"/>
      <c r="LP11" s="94" t="s">
        <v>143</v>
      </c>
      <c r="LQ11" s="95" t="str">
        <f>LQ7</f>
        <v>-</v>
      </c>
      <c r="LR11" s="95" t="str">
        <f>LR7</f>
        <v>-</v>
      </c>
      <c r="LS11" s="95">
        <f>LS7</f>
        <v>1014.2</v>
      </c>
      <c r="LT11" s="95">
        <f>LT7</f>
        <v>685.7</v>
      </c>
      <c r="LU11" s="95">
        <f>LU7</f>
        <v>649.79999999999995</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f>BF7</f>
        <v>121.3</v>
      </c>
      <c r="BB12" s="95">
        <f>BG7</f>
        <v>123.2</v>
      </c>
      <c r="BC12" s="95">
        <f>BH7</f>
        <v>134.69999999999999</v>
      </c>
      <c r="BD12" s="84"/>
      <c r="BE12" s="84"/>
      <c r="BF12" s="84"/>
      <c r="BG12" s="84"/>
      <c r="BH12" s="84"/>
      <c r="BI12" s="94" t="s">
        <v>144</v>
      </c>
      <c r="BJ12" s="95" t="str">
        <f>BO7</f>
        <v>-</v>
      </c>
      <c r="BK12" s="95" t="str">
        <f>BP7</f>
        <v>-</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f>CM7</f>
        <v>19199</v>
      </c>
      <c r="CI12" s="95">
        <f>CN7</f>
        <v>19830.400000000001</v>
      </c>
      <c r="CJ12" s="95">
        <f>CO7</f>
        <v>19066.3</v>
      </c>
      <c r="CK12" s="84"/>
      <c r="CL12" s="84"/>
      <c r="CM12" s="84"/>
      <c r="CN12" s="84"/>
      <c r="CO12" s="94" t="s">
        <v>144</v>
      </c>
      <c r="CP12" s="96" t="str">
        <f>CU7</f>
        <v>-</v>
      </c>
      <c r="CQ12" s="96" t="str">
        <f>CV7</f>
        <v>-</v>
      </c>
      <c r="CR12" s="96">
        <f>CW7</f>
        <v>32739</v>
      </c>
      <c r="CS12" s="96">
        <f>CX7</f>
        <v>34140</v>
      </c>
      <c r="CT12" s="96">
        <f>CY7</f>
        <v>33434</v>
      </c>
      <c r="CU12" s="84"/>
      <c r="CV12" s="84"/>
      <c r="CW12" s="84"/>
      <c r="CX12" s="84"/>
      <c r="CY12" s="84"/>
      <c r="CZ12" s="94" t="s">
        <v>144</v>
      </c>
      <c r="DA12" s="95" t="str">
        <f>DF7</f>
        <v>-</v>
      </c>
      <c r="DB12" s="95" t="str">
        <f>DG7</f>
        <v>-</v>
      </c>
      <c r="DC12" s="95">
        <f>DH7</f>
        <v>31.6</v>
      </c>
      <c r="DD12" s="95">
        <f>DI7</f>
        <v>31.6</v>
      </c>
      <c r="DE12" s="95">
        <f>DJ7</f>
        <v>30.1</v>
      </c>
      <c r="DF12" s="84"/>
      <c r="DG12" s="84"/>
      <c r="DH12" s="84"/>
      <c r="DI12" s="84"/>
      <c r="DJ12" s="94" t="s">
        <v>144</v>
      </c>
      <c r="DK12" s="95" t="str">
        <f>DP7</f>
        <v>-</v>
      </c>
      <c r="DL12" s="95" t="str">
        <f>DQ7</f>
        <v>-</v>
      </c>
      <c r="DM12" s="95">
        <f>DR7</f>
        <v>7.1</v>
      </c>
      <c r="DN12" s="95">
        <f>DS7</f>
        <v>7.3</v>
      </c>
      <c r="DO12" s="95">
        <f>DT7</f>
        <v>5.4</v>
      </c>
      <c r="DP12" s="84"/>
      <c r="DQ12" s="84"/>
      <c r="DR12" s="84"/>
      <c r="DS12" s="84"/>
      <c r="DT12" s="94" t="s">
        <v>144</v>
      </c>
      <c r="DU12" s="95" t="str">
        <f>DZ7</f>
        <v>-</v>
      </c>
      <c r="DV12" s="95" t="str">
        <f>EA7</f>
        <v>-</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f>EV7</f>
        <v>86.8</v>
      </c>
      <c r="ER12" s="95">
        <f>EW7</f>
        <v>82.8</v>
      </c>
      <c r="ES12" s="95">
        <f>EX7</f>
        <v>82.6</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f>IF($KW$8,LD7,"-")</f>
        <v>14.9</v>
      </c>
      <c r="KZ12" s="95">
        <f>IF($KW$8,LE7,"-")</f>
        <v>15.3</v>
      </c>
      <c r="LA12" s="95">
        <f>IF($KW$8,LF7,"-")</f>
        <v>14.9</v>
      </c>
      <c r="LB12" s="84"/>
      <c r="LC12" s="84"/>
      <c r="LD12" s="84"/>
      <c r="LE12" s="84"/>
      <c r="LF12" s="94" t="s">
        <v>144</v>
      </c>
      <c r="LG12" s="95" t="str">
        <f>IF($LG$8,LL7,"-")</f>
        <v>-</v>
      </c>
      <c r="LH12" s="95" t="str">
        <f>IF($LG$8,LM7,"-")</f>
        <v>-</v>
      </c>
      <c r="LI12" s="95">
        <f>IF($LG$8,LN7,"-")</f>
        <v>0.3</v>
      </c>
      <c r="LJ12" s="95">
        <f>IF($LG$8,LO7,"-")</f>
        <v>0.7</v>
      </c>
      <c r="LK12" s="95">
        <f>IF($LG$8,LP7,"-")</f>
        <v>0.4</v>
      </c>
      <c r="LL12" s="84"/>
      <c r="LM12" s="84"/>
      <c r="LN12" s="84"/>
      <c r="LO12" s="84"/>
      <c r="LP12" s="94" t="s">
        <v>144</v>
      </c>
      <c r="LQ12" s="95" t="str">
        <f>IF($LQ$8,LV7,"-")</f>
        <v>-</v>
      </c>
      <c r="LR12" s="95" t="str">
        <f>IF($LQ$8,LW7,"-")</f>
        <v>-</v>
      </c>
      <c r="LS12" s="95">
        <f>IF($LQ$8,LX7,"-")</f>
        <v>172</v>
      </c>
      <c r="LT12" s="95">
        <f>IF($LQ$8,LY7,"-")</f>
        <v>151.69999999999999</v>
      </c>
      <c r="LU12" s="95">
        <f>IF($LQ$8,LZ7,"-")</f>
        <v>138.1</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t="e">
        <f>IF(AY7="-",NA(),AY7)</f>
        <v>#N/A</v>
      </c>
      <c r="AZ17" s="106" t="e">
        <f t="shared" ref="AZ17:BC17" si="9">IF(AZ7="-",NA(),AZ7)</f>
        <v>#N/A</v>
      </c>
      <c r="BA17" s="106">
        <f t="shared" si="9"/>
        <v>124.2</v>
      </c>
      <c r="BB17" s="106">
        <f t="shared" si="9"/>
        <v>200.3</v>
      </c>
      <c r="BC17" s="106">
        <f t="shared" si="9"/>
        <v>148.6</v>
      </c>
      <c r="BD17" s="100"/>
      <c r="BE17" s="100"/>
      <c r="BF17" s="100"/>
      <c r="BG17" s="100"/>
      <c r="BH17" s="100"/>
      <c r="BI17" s="105" t="s">
        <v>158</v>
      </c>
      <c r="BJ17" s="106" t="e">
        <f>IF(BJ7="-",NA(),BJ7)</f>
        <v>#N/A</v>
      </c>
      <c r="BK17" s="106" t="e">
        <f t="shared" ref="BK17:BN17" si="10">IF(BK7="-",NA(),BK7)</f>
        <v>#N/A</v>
      </c>
      <c r="BL17" s="106">
        <f t="shared" si="10"/>
        <v>926.7</v>
      </c>
      <c r="BM17" s="106">
        <f t="shared" si="10"/>
        <v>1220.8</v>
      </c>
      <c r="BN17" s="106">
        <f t="shared" si="10"/>
        <v>1074.3</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t="e">
        <f>IF(CF7="-",NA(),CF7)</f>
        <v>#N/A</v>
      </c>
      <c r="CG17" s="106" t="e">
        <f t="shared" ref="CG17:CJ17" si="12">IF(CG7="-",NA(),CG7)</f>
        <v>#N/A</v>
      </c>
      <c r="CH17" s="106">
        <f t="shared" si="12"/>
        <v>31336</v>
      </c>
      <c r="CI17" s="106">
        <f t="shared" si="12"/>
        <v>11290.1</v>
      </c>
      <c r="CJ17" s="106">
        <f t="shared" si="12"/>
        <v>26353.8</v>
      </c>
      <c r="CK17" s="100"/>
      <c r="CL17" s="100"/>
      <c r="CM17" s="100"/>
      <c r="CN17" s="100"/>
      <c r="CO17" s="105" t="s">
        <v>158</v>
      </c>
      <c r="CP17" s="107" t="e">
        <f>IF(CP7="-",NA(),CP7)</f>
        <v>#N/A</v>
      </c>
      <c r="CQ17" s="107" t="e">
        <f t="shared" ref="CQ17:CT17" si="13">IF(CQ7="-",NA(),CQ7)</f>
        <v>#N/A</v>
      </c>
      <c r="CR17" s="107">
        <f t="shared" si="13"/>
        <v>3043</v>
      </c>
      <c r="CS17" s="107">
        <f t="shared" si="13"/>
        <v>24519</v>
      </c>
      <c r="CT17" s="107">
        <f t="shared" si="13"/>
        <v>15931</v>
      </c>
      <c r="CU17" s="100"/>
      <c r="CV17" s="100"/>
      <c r="CW17" s="100"/>
      <c r="CX17" s="100"/>
      <c r="CY17" s="100"/>
      <c r="CZ17" s="105" t="s">
        <v>158</v>
      </c>
      <c r="DA17" s="106" t="e">
        <f>IF(DA7="-",NA(),DA7)</f>
        <v>#N/A</v>
      </c>
      <c r="DB17" s="106" t="e">
        <f t="shared" ref="DB17:DE17" si="14">IF(DB7="-",NA(),DB7)</f>
        <v>#N/A</v>
      </c>
      <c r="DC17" s="106">
        <f t="shared" si="14"/>
        <v>9.9</v>
      </c>
      <c r="DD17" s="106">
        <f t="shared" si="14"/>
        <v>13.8</v>
      </c>
      <c r="DE17" s="106">
        <f t="shared" si="14"/>
        <v>13.4</v>
      </c>
      <c r="DF17" s="100"/>
      <c r="DG17" s="100"/>
      <c r="DH17" s="100"/>
      <c r="DI17" s="100"/>
      <c r="DJ17" s="105" t="s">
        <v>158</v>
      </c>
      <c r="DK17" s="106" t="e">
        <f>IF(DK7="-",NA(),DK7)</f>
        <v>#N/A</v>
      </c>
      <c r="DL17" s="106" t="e">
        <f t="shared" ref="DL17:DO17" si="15">IF(DL7="-",NA(),DL7)</f>
        <v>#N/A</v>
      </c>
      <c r="DM17" s="106">
        <f t="shared" si="15"/>
        <v>0</v>
      </c>
      <c r="DN17" s="106">
        <f t="shared" si="15"/>
        <v>0</v>
      </c>
      <c r="DO17" s="106">
        <f t="shared" si="15"/>
        <v>11.8</v>
      </c>
      <c r="DP17" s="100"/>
      <c r="DQ17" s="100"/>
      <c r="DR17" s="100"/>
      <c r="DS17" s="100"/>
      <c r="DT17" s="105" t="s">
        <v>158</v>
      </c>
      <c r="DU17" s="106" t="e">
        <f>IF(DU7="-",NA(),DU7)</f>
        <v>#N/A</v>
      </c>
      <c r="DV17" s="106" t="e">
        <f t="shared" ref="DV17:DY17" si="16">IF(DV7="-",NA(),DV7)</f>
        <v>#N/A</v>
      </c>
      <c r="DW17" s="106">
        <f t="shared" si="16"/>
        <v>1014.2</v>
      </c>
      <c r="DX17" s="106">
        <f t="shared" si="16"/>
        <v>685.7</v>
      </c>
      <c r="DY17" s="106">
        <f t="shared" si="16"/>
        <v>649.79999999999995</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f t="shared" si="34"/>
        <v>9.9</v>
      </c>
      <c r="KZ17" s="106">
        <f t="shared" si="34"/>
        <v>13.8</v>
      </c>
      <c r="LA17" s="106">
        <f t="shared" si="34"/>
        <v>13.4</v>
      </c>
      <c r="LB17" s="100"/>
      <c r="LC17" s="100"/>
      <c r="LD17" s="100"/>
      <c r="LE17" s="100"/>
      <c r="LF17" s="105" t="s">
        <v>158</v>
      </c>
      <c r="LG17" s="106" t="e">
        <f>IF(LG7="-",NA(),LG7)</f>
        <v>#N/A</v>
      </c>
      <c r="LH17" s="106" t="e">
        <f t="shared" ref="LH17:LK17" si="35">IF(LH7="-",NA(),LH7)</f>
        <v>#N/A</v>
      </c>
      <c r="LI17" s="106">
        <f t="shared" si="35"/>
        <v>0</v>
      </c>
      <c r="LJ17" s="106">
        <f t="shared" si="35"/>
        <v>0</v>
      </c>
      <c r="LK17" s="106">
        <f t="shared" si="35"/>
        <v>11.8</v>
      </c>
      <c r="LL17" s="100"/>
      <c r="LM17" s="100"/>
      <c r="LN17" s="100"/>
      <c r="LO17" s="100"/>
      <c r="LP17" s="105" t="s">
        <v>158</v>
      </c>
      <c r="LQ17" s="106" t="e">
        <f>IF(LQ7="-",NA(),LQ7)</f>
        <v>#N/A</v>
      </c>
      <c r="LR17" s="106" t="e">
        <f t="shared" ref="LR17:LU17" si="36">IF(LR7="-",NA(),LR7)</f>
        <v>#N/A</v>
      </c>
      <c r="LS17" s="106">
        <f t="shared" si="36"/>
        <v>1014.2</v>
      </c>
      <c r="LT17" s="106">
        <f t="shared" si="36"/>
        <v>685.7</v>
      </c>
      <c r="LU17" s="106">
        <f t="shared" si="36"/>
        <v>649.79999999999995</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t="e">
        <f>IF(BD7="-",NA(),BD7)</f>
        <v>#N/A</v>
      </c>
      <c r="AZ18" s="106" t="e">
        <f t="shared" ref="AZ18:BC18" si="39">IF(BE7="-",NA(),BE7)</f>
        <v>#N/A</v>
      </c>
      <c r="BA18" s="106">
        <f t="shared" si="39"/>
        <v>121.3</v>
      </c>
      <c r="BB18" s="106">
        <f t="shared" si="39"/>
        <v>123.2</v>
      </c>
      <c r="BC18" s="106">
        <f t="shared" si="39"/>
        <v>134.69999999999999</v>
      </c>
      <c r="BD18" s="100"/>
      <c r="BE18" s="100"/>
      <c r="BF18" s="100"/>
      <c r="BG18" s="100"/>
      <c r="BH18" s="100"/>
      <c r="BI18" s="105" t="s">
        <v>160</v>
      </c>
      <c r="BJ18" s="106" t="e">
        <f>IF(BO7="-",NA(),BO7)</f>
        <v>#N/A</v>
      </c>
      <c r="BK18" s="106" t="e">
        <f t="shared" ref="BK18:BN18" si="40">IF(BP7="-",NA(),BP7)</f>
        <v>#N/A</v>
      </c>
      <c r="BL18" s="106">
        <f t="shared" si="40"/>
        <v>247.9</v>
      </c>
      <c r="BM18" s="106">
        <f t="shared" si="40"/>
        <v>240.1</v>
      </c>
      <c r="BN18" s="106">
        <f t="shared" si="40"/>
        <v>255.5</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t="e">
        <f>IF(CK7="-",NA(),CK7)</f>
        <v>#N/A</v>
      </c>
      <c r="CG18" s="106" t="e">
        <f t="shared" ref="CG18:CJ18" si="42">IF(CL7="-",NA(),CL7)</f>
        <v>#N/A</v>
      </c>
      <c r="CH18" s="106">
        <f t="shared" si="42"/>
        <v>19199</v>
      </c>
      <c r="CI18" s="106">
        <f t="shared" si="42"/>
        <v>19830.400000000001</v>
      </c>
      <c r="CJ18" s="106">
        <f t="shared" si="42"/>
        <v>19066.3</v>
      </c>
      <c r="CK18" s="100"/>
      <c r="CL18" s="100"/>
      <c r="CM18" s="100"/>
      <c r="CN18" s="100"/>
      <c r="CO18" s="105" t="s">
        <v>160</v>
      </c>
      <c r="CP18" s="107" t="e">
        <f>IF(CU7="-",NA(),CU7)</f>
        <v>#N/A</v>
      </c>
      <c r="CQ18" s="107" t="e">
        <f t="shared" ref="CQ18:CT18" si="43">IF(CV7="-",NA(),CV7)</f>
        <v>#N/A</v>
      </c>
      <c r="CR18" s="107">
        <f t="shared" si="43"/>
        <v>32739</v>
      </c>
      <c r="CS18" s="107">
        <f t="shared" si="43"/>
        <v>34140</v>
      </c>
      <c r="CT18" s="107">
        <f t="shared" si="43"/>
        <v>33434</v>
      </c>
      <c r="CU18" s="100"/>
      <c r="CV18" s="100"/>
      <c r="CW18" s="100"/>
      <c r="CX18" s="100"/>
      <c r="CY18" s="100"/>
      <c r="CZ18" s="105" t="s">
        <v>160</v>
      </c>
      <c r="DA18" s="106" t="e">
        <f>IF(DF7="-",NA(),DF7)</f>
        <v>#N/A</v>
      </c>
      <c r="DB18" s="106" t="e">
        <f t="shared" ref="DB18:DE18" si="44">IF(DG7="-",NA(),DG7)</f>
        <v>#N/A</v>
      </c>
      <c r="DC18" s="106">
        <f t="shared" si="44"/>
        <v>31.6</v>
      </c>
      <c r="DD18" s="106">
        <f t="shared" si="44"/>
        <v>31.6</v>
      </c>
      <c r="DE18" s="106">
        <f t="shared" si="44"/>
        <v>30.1</v>
      </c>
      <c r="DF18" s="100"/>
      <c r="DG18" s="100"/>
      <c r="DH18" s="100"/>
      <c r="DI18" s="100"/>
      <c r="DJ18" s="105" t="s">
        <v>160</v>
      </c>
      <c r="DK18" s="106" t="e">
        <f>IF(DP7="-",NA(),DP7)</f>
        <v>#N/A</v>
      </c>
      <c r="DL18" s="106" t="e">
        <f t="shared" ref="DL18:DO18" si="45">IF(DQ7="-",NA(),DQ7)</f>
        <v>#N/A</v>
      </c>
      <c r="DM18" s="106">
        <f t="shared" si="45"/>
        <v>7.1</v>
      </c>
      <c r="DN18" s="106">
        <f t="shared" si="45"/>
        <v>7.3</v>
      </c>
      <c r="DO18" s="106">
        <f t="shared" si="45"/>
        <v>5.4</v>
      </c>
      <c r="DP18" s="100"/>
      <c r="DQ18" s="100"/>
      <c r="DR18" s="100"/>
      <c r="DS18" s="100"/>
      <c r="DT18" s="105" t="s">
        <v>160</v>
      </c>
      <c r="DU18" s="106" t="e">
        <f>IF(DZ7="-",NA(),DZ7)</f>
        <v>#N/A</v>
      </c>
      <c r="DV18" s="106" t="e">
        <f t="shared" ref="DV18:DY18" si="46">IF(EA7="-",NA(),EA7)</f>
        <v>#N/A</v>
      </c>
      <c r="DW18" s="106">
        <f t="shared" si="46"/>
        <v>156.5</v>
      </c>
      <c r="DX18" s="106">
        <f t="shared" si="46"/>
        <v>157.6</v>
      </c>
      <c r="DY18" s="106">
        <f t="shared" si="46"/>
        <v>173.7</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t="e">
        <f>IF(ET7="-",NA(),ET7)</f>
        <v>#N/A</v>
      </c>
      <c r="EP18" s="106" t="e">
        <f t="shared" ref="EP18:ES18" si="48">IF(EU7="-",NA(),EU7)</f>
        <v>#N/A</v>
      </c>
      <c r="EQ18" s="106">
        <f t="shared" si="48"/>
        <v>86.8</v>
      </c>
      <c r="ER18" s="106">
        <f t="shared" si="48"/>
        <v>82.8</v>
      </c>
      <c r="ES18" s="106">
        <f t="shared" si="48"/>
        <v>82.6</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f>IF(OR(NOT($KW$8),LD7="-"),NA(),LD7)</f>
        <v>14.9</v>
      </c>
      <c r="KZ18" s="106">
        <f>IF(OR(NOT($KW$8),LE7="-"),NA(),LE7)</f>
        <v>15.3</v>
      </c>
      <c r="LA18" s="106">
        <f>IF(OR(NOT($KW$8),LF7="-"),NA(),LF7)</f>
        <v>14.9</v>
      </c>
      <c r="LB18" s="100"/>
      <c r="LC18" s="100"/>
      <c r="LD18" s="100"/>
      <c r="LE18" s="100"/>
      <c r="LF18" s="105" t="s">
        <v>160</v>
      </c>
      <c r="LG18" s="106" t="e">
        <f>IF(OR(NOT($LG$8),LL7="-"),NA(),LL7)</f>
        <v>#N/A</v>
      </c>
      <c r="LH18" s="106" t="e">
        <f>IF(OR(NOT($LG$8),LM7="-"),NA(),LM7)</f>
        <v>#N/A</v>
      </c>
      <c r="LI18" s="106">
        <f>IF(OR(NOT($LG$8),LN7="-"),NA(),LN7)</f>
        <v>0.3</v>
      </c>
      <c r="LJ18" s="106">
        <f>IF(OR(NOT($LG$8),LO7="-"),NA(),LO7)</f>
        <v>0.7</v>
      </c>
      <c r="LK18" s="106">
        <f>IF(OR(NOT($LG$8),LP7="-"),NA(),LP7)</f>
        <v>0.4</v>
      </c>
      <c r="LL18" s="100"/>
      <c r="LM18" s="100"/>
      <c r="LN18" s="100"/>
      <c r="LO18" s="100"/>
      <c r="LP18" s="105" t="s">
        <v>160</v>
      </c>
      <c r="LQ18" s="106" t="e">
        <f>IF(OR(NOT($LQ$8),LV7="-"),NA(),LV7)</f>
        <v>#N/A</v>
      </c>
      <c r="LR18" s="106" t="e">
        <f>IF(OR(NOT($LQ$8),LW7="-"),NA(),LW7)</f>
        <v>#N/A</v>
      </c>
      <c r="LS18" s="106">
        <f>IF(OR(NOT($LQ$8),LX7="-"),NA(),LX7)</f>
        <v>172</v>
      </c>
      <c r="LT18" s="106">
        <f>IF(OR(NOT($LQ$8),LY7="-"),NA(),LY7)</f>
        <v>151.69999999999999</v>
      </c>
      <c r="LU18" s="106">
        <f>IF(OR(NOT($LQ$8),LZ7="-"),NA(),LZ7)</f>
        <v>138.1</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162</v>
      </c>
      <c r="C20" s="196"/>
      <c r="D20" s="100"/>
    </row>
    <row r="21" spans="1:374" x14ac:dyDescent="0.2">
      <c r="A21" s="97">
        <f t="shared" si="7"/>
        <v>7</v>
      </c>
      <c r="B21" s="196" t="s">
        <v>163</v>
      </c>
      <c r="C21" s="196"/>
      <c r="D21" s="100"/>
    </row>
    <row r="22" spans="1:374" x14ac:dyDescent="0.2">
      <c r="A22" s="97">
        <f t="shared" si="7"/>
        <v>8</v>
      </c>
      <c r="B22" s="196" t="s">
        <v>164</v>
      </c>
      <c r="C22" s="196"/>
      <c r="D22" s="100"/>
      <c r="E22" s="197" t="s">
        <v>165</v>
      </c>
      <c r="F22" s="198"/>
      <c r="G22" s="198"/>
      <c r="H22" s="198"/>
      <c r="I22" s="199"/>
    </row>
    <row r="23" spans="1:374" x14ac:dyDescent="0.2">
      <c r="A23" s="97">
        <f t="shared" si="7"/>
        <v>9</v>
      </c>
      <c r="B23" s="196" t="s">
        <v>166</v>
      </c>
      <c r="C23" s="196"/>
      <c r="D23" s="100"/>
      <c r="E23" s="200"/>
      <c r="F23" s="201"/>
      <c r="G23" s="201"/>
      <c r="H23" s="201"/>
      <c r="I23" s="202"/>
    </row>
    <row r="24" spans="1:374" x14ac:dyDescent="0.2">
      <c r="A24" s="97">
        <f t="shared" si="7"/>
        <v>10</v>
      </c>
      <c r="B24" s="196" t="s">
        <v>167</v>
      </c>
      <c r="C24" s="196"/>
      <c r="D24" s="100"/>
      <c r="E24" s="200"/>
      <c r="F24" s="201"/>
      <c r="G24" s="201"/>
      <c r="H24" s="201"/>
      <c r="I24" s="202"/>
    </row>
    <row r="25" spans="1:374" x14ac:dyDescent="0.2">
      <c r="A25" s="97">
        <f t="shared" si="7"/>
        <v>11</v>
      </c>
      <c r="B25" s="196" t="s">
        <v>168</v>
      </c>
      <c r="C25" s="196"/>
      <c r="D25" s="100"/>
      <c r="E25" s="200"/>
      <c r="F25" s="201"/>
      <c r="G25" s="201"/>
      <c r="H25" s="201"/>
      <c r="I25" s="202"/>
    </row>
    <row r="26" spans="1:374" x14ac:dyDescent="0.2">
      <c r="A26" s="97">
        <f t="shared" si="7"/>
        <v>12</v>
      </c>
      <c r="B26" s="196" t="s">
        <v>169</v>
      </c>
      <c r="C26" s="196"/>
      <c r="D26" s="100"/>
      <c r="E26" s="200"/>
      <c r="F26" s="201"/>
      <c r="G26" s="201"/>
      <c r="H26" s="201"/>
      <c r="I26" s="202"/>
    </row>
    <row r="27" spans="1:374" x14ac:dyDescent="0.2">
      <c r="A27" s="97">
        <f t="shared" si="7"/>
        <v>13</v>
      </c>
      <c r="B27" s="196" t="s">
        <v>170</v>
      </c>
      <c r="C27" s="196"/>
      <c r="D27" s="100"/>
      <c r="E27" s="200"/>
      <c r="F27" s="201"/>
      <c r="G27" s="201"/>
      <c r="H27" s="201"/>
      <c r="I27" s="202"/>
    </row>
    <row r="28" spans="1:374" x14ac:dyDescent="0.2">
      <c r="A28" s="97">
        <f t="shared" si="7"/>
        <v>14</v>
      </c>
      <c r="B28" s="196" t="s">
        <v>171</v>
      </c>
      <c r="C28" s="196"/>
      <c r="D28" s="100"/>
      <c r="E28" s="200"/>
      <c r="F28" s="201"/>
      <c r="G28" s="201"/>
      <c r="H28" s="201"/>
      <c r="I28" s="202"/>
    </row>
    <row r="29" spans="1:374" x14ac:dyDescent="0.2">
      <c r="A29" s="97">
        <f t="shared" si="7"/>
        <v>15</v>
      </c>
      <c r="B29" s="196" t="s">
        <v>172</v>
      </c>
      <c r="C29" s="196"/>
      <c r="D29" s="100"/>
      <c r="E29" s="200"/>
      <c r="F29" s="201"/>
      <c r="G29" s="201"/>
      <c r="H29" s="201"/>
      <c r="I29" s="202"/>
    </row>
    <row r="30" spans="1:374" x14ac:dyDescent="0.2">
      <c r="A30" s="97">
        <f t="shared" si="7"/>
        <v>16</v>
      </c>
      <c r="B30" s="196" t="s">
        <v>173</v>
      </c>
      <c r="C30" s="196"/>
      <c r="D30" s="100"/>
      <c r="E30" s="200"/>
      <c r="F30" s="201"/>
      <c r="G30" s="201"/>
      <c r="H30" s="201"/>
      <c r="I30" s="202"/>
    </row>
    <row r="31" spans="1:374" x14ac:dyDescent="0.2">
      <c r="A31" s="97">
        <f t="shared" si="7"/>
        <v>17</v>
      </c>
      <c r="B31" s="196" t="s">
        <v>174</v>
      </c>
      <c r="C31" s="196"/>
      <c r="D31" s="100"/>
      <c r="E31" s="200"/>
      <c r="F31" s="201"/>
      <c r="G31" s="201"/>
      <c r="H31" s="201"/>
      <c r="I31" s="202"/>
    </row>
    <row r="32" spans="1:374" x14ac:dyDescent="0.2">
      <c r="A32" s="97">
        <f t="shared" si="7"/>
        <v>18</v>
      </c>
      <c r="B32" s="196" t="s">
        <v>175</v>
      </c>
      <c r="C32" s="196"/>
      <c r="D32" s="100"/>
      <c r="E32" s="200"/>
      <c r="F32" s="201"/>
      <c r="G32" s="201"/>
      <c r="H32" s="201"/>
      <c r="I32" s="202"/>
    </row>
    <row r="33" spans="1:16" x14ac:dyDescent="0.2">
      <c r="A33" s="97">
        <f t="shared" si="7"/>
        <v>19</v>
      </c>
      <c r="B33" s="196" t="s">
        <v>176</v>
      </c>
      <c r="C33" s="196"/>
      <c r="D33" s="100"/>
      <c r="E33" s="200"/>
      <c r="F33" s="201"/>
      <c r="G33" s="201"/>
      <c r="H33" s="201"/>
      <c r="I33" s="202"/>
    </row>
    <row r="34" spans="1:16" x14ac:dyDescent="0.2">
      <c r="A34" s="97">
        <f t="shared" si="7"/>
        <v>20</v>
      </c>
      <c r="B34" s="196" t="s">
        <v>177</v>
      </c>
      <c r="C34" s="196"/>
      <c r="D34" s="100"/>
      <c r="E34" s="200"/>
      <c r="F34" s="201"/>
      <c r="G34" s="201"/>
      <c r="H34" s="201"/>
      <c r="I34" s="202"/>
    </row>
    <row r="35" spans="1:16" ht="25.5" customHeight="1" x14ac:dyDescent="0.2">
      <c r="E35" s="203"/>
      <c r="F35" s="204"/>
      <c r="G35" s="204"/>
      <c r="H35" s="204"/>
      <c r="I35" s="205"/>
    </row>
    <row r="36" spans="1:16" x14ac:dyDescent="0.2">
      <c r="A36" t="s">
        <v>178</v>
      </c>
      <c r="B36" t="s">
        <v>179</v>
      </c>
    </row>
    <row r="37" spans="1:16" x14ac:dyDescent="0.2">
      <c r="A37" t="s">
        <v>180</v>
      </c>
      <c r="B37" t="s">
        <v>181</v>
      </c>
      <c r="L37" s="197" t="s">
        <v>165</v>
      </c>
      <c r="M37" s="198"/>
      <c r="N37" s="198"/>
      <c r="O37" s="198"/>
      <c r="P37" s="199"/>
    </row>
    <row r="38" spans="1:16" x14ac:dyDescent="0.2">
      <c r="A38" t="s">
        <v>182</v>
      </c>
      <c r="B38" t="s">
        <v>183</v>
      </c>
      <c r="L38" s="200"/>
      <c r="M38" s="201"/>
      <c r="N38" s="201"/>
      <c r="O38" s="201"/>
      <c r="P38" s="202"/>
    </row>
    <row r="39" spans="1:16" x14ac:dyDescent="0.2">
      <c r="A39" t="s">
        <v>184</v>
      </c>
      <c r="B39" t="s">
        <v>185</v>
      </c>
      <c r="L39" s="200"/>
      <c r="M39" s="201"/>
      <c r="N39" s="201"/>
      <c r="O39" s="201"/>
      <c r="P39" s="202"/>
    </row>
    <row r="40" spans="1:16" x14ac:dyDescent="0.2">
      <c r="A40" t="s">
        <v>186</v>
      </c>
      <c r="B40" t="s">
        <v>187</v>
      </c>
      <c r="L40" s="200"/>
      <c r="M40" s="201"/>
      <c r="N40" s="201"/>
      <c r="O40" s="201"/>
      <c r="P40" s="202"/>
    </row>
    <row r="41" spans="1:16" x14ac:dyDescent="0.2">
      <c r="A41" t="s">
        <v>188</v>
      </c>
      <c r="B41" t="s">
        <v>189</v>
      </c>
      <c r="L41" s="200"/>
      <c r="M41" s="201"/>
      <c r="N41" s="201"/>
      <c r="O41" s="201"/>
      <c r="P41" s="202"/>
    </row>
    <row r="42" spans="1:16" x14ac:dyDescent="0.2">
      <c r="A42" t="s">
        <v>190</v>
      </c>
      <c r="B42" t="s">
        <v>191</v>
      </c>
      <c r="L42" s="200"/>
      <c r="M42" s="201"/>
      <c r="N42" s="201"/>
      <c r="O42" s="201"/>
      <c r="P42" s="202"/>
    </row>
    <row r="43" spans="1:16" x14ac:dyDescent="0.2">
      <c r="A43" t="s">
        <v>192</v>
      </c>
      <c r="B43" t="s">
        <v>193</v>
      </c>
      <c r="L43" s="200"/>
      <c r="M43" s="201"/>
      <c r="N43" s="201"/>
      <c r="O43" s="201"/>
      <c r="P43" s="202"/>
    </row>
    <row r="44" spans="1:16" x14ac:dyDescent="0.2">
      <c r="A44" t="s">
        <v>194</v>
      </c>
      <c r="B44" t="s">
        <v>195</v>
      </c>
      <c r="L44" s="200"/>
      <c r="M44" s="201"/>
      <c r="N44" s="201"/>
      <c r="O44" s="201"/>
      <c r="P44" s="202"/>
    </row>
    <row r="45" spans="1:16" x14ac:dyDescent="0.2">
      <c r="A45" t="s">
        <v>196</v>
      </c>
      <c r="B45" t="s">
        <v>197</v>
      </c>
      <c r="L45" s="200"/>
      <c r="M45" s="201"/>
      <c r="N45" s="201"/>
      <c r="O45" s="201"/>
      <c r="P45" s="202"/>
    </row>
    <row r="46" spans="1:16" x14ac:dyDescent="0.2">
      <c r="A46" t="s">
        <v>198</v>
      </c>
      <c r="B46" t="s">
        <v>199</v>
      </c>
      <c r="L46" s="200"/>
      <c r="M46" s="201"/>
      <c r="N46" s="201"/>
      <c r="O46" s="201"/>
      <c r="P46" s="202"/>
    </row>
    <row r="47" spans="1:16" x14ac:dyDescent="0.2">
      <c r="A47" t="s">
        <v>200</v>
      </c>
      <c r="B47" t="s">
        <v>201</v>
      </c>
      <c r="L47" s="200"/>
      <c r="M47" s="201"/>
      <c r="N47" s="201"/>
      <c r="O47" s="201"/>
      <c r="P47" s="202"/>
    </row>
    <row r="48" spans="1:16" x14ac:dyDescent="0.2">
      <c r="A48" t="s">
        <v>202</v>
      </c>
      <c r="B48" t="s">
        <v>203</v>
      </c>
      <c r="L48" s="200"/>
      <c r="M48" s="201"/>
      <c r="N48" s="201"/>
      <c r="O48" s="201"/>
      <c r="P48" s="202"/>
    </row>
    <row r="49" spans="1:16" x14ac:dyDescent="0.2">
      <c r="A49" t="s">
        <v>204</v>
      </c>
      <c r="B49" t="s">
        <v>205</v>
      </c>
      <c r="L49" s="200"/>
      <c r="M49" s="201"/>
      <c r="N49" s="201"/>
      <c r="O49" s="201"/>
      <c r="P49" s="202"/>
    </row>
    <row r="50" spans="1:16" ht="26.25" customHeight="1" x14ac:dyDescent="0.2">
      <c r="A50" t="s">
        <v>206</v>
      </c>
      <c r="B50" t="s">
        <v>207</v>
      </c>
      <c r="L50" s="203"/>
      <c r="M50" s="204"/>
      <c r="N50" s="204"/>
      <c r="O50" s="204"/>
      <c r="P50" s="205"/>
    </row>
    <row r="51" spans="1:16" x14ac:dyDescent="0.2">
      <c r="A51" t="s">
        <v>208</v>
      </c>
      <c r="B51" t="s">
        <v>209</v>
      </c>
    </row>
    <row r="52" spans="1:16" x14ac:dyDescent="0.2">
      <c r="A52" t="s">
        <v>210</v>
      </c>
      <c r="B52" t="s">
        <v>211</v>
      </c>
    </row>
    <row r="53" spans="1:16" x14ac:dyDescent="0.2">
      <c r="A53" t="s">
        <v>212</v>
      </c>
      <c r="B53" t="s">
        <v>213</v>
      </c>
    </row>
    <row r="54" spans="1:16" x14ac:dyDescent="0.2">
      <c r="A54" t="s">
        <v>214</v>
      </c>
      <c r="B54" t="s">
        <v>215</v>
      </c>
    </row>
    <row r="55" spans="1:16" x14ac:dyDescent="0.2">
      <c r="A55" t="s">
        <v>216</v>
      </c>
      <c r="B55" t="s">
        <v>217</v>
      </c>
    </row>
    <row r="56" spans="1:16" x14ac:dyDescent="0.2">
      <c r="A56" t="s">
        <v>218</v>
      </c>
      <c r="B56" t="s">
        <v>219</v>
      </c>
    </row>
    <row r="57" spans="1:16" x14ac:dyDescent="0.2">
      <c r="A57" t="s">
        <v>220</v>
      </c>
      <c r="B57" t="s">
        <v>221</v>
      </c>
    </row>
    <row r="58" spans="1:16" x14ac:dyDescent="0.2">
      <c r="A58" t="s">
        <v>222</v>
      </c>
      <c r="B58" t="s">
        <v>223</v>
      </c>
    </row>
    <row r="59" spans="1:16" x14ac:dyDescent="0.2">
      <c r="A59" t="s">
        <v>224</v>
      </c>
      <c r="B59" t="s">
        <v>225</v>
      </c>
    </row>
    <row r="60" spans="1:16" x14ac:dyDescent="0.2">
      <c r="A60" t="s">
        <v>226</v>
      </c>
      <c r="B60" t="s">
        <v>227</v>
      </c>
    </row>
    <row r="61" spans="1:16" x14ac:dyDescent="0.2">
      <c r="A61" t="s">
        <v>228</v>
      </c>
      <c r="B61" t="s">
        <v>229</v>
      </c>
    </row>
    <row r="62" spans="1:16" x14ac:dyDescent="0.2">
      <c r="A62" t="s">
        <v>230</v>
      </c>
      <c r="B62" t="s">
        <v>231</v>
      </c>
    </row>
    <row r="63" spans="1:16" x14ac:dyDescent="0.2">
      <c r="A63" t="s">
        <v>232</v>
      </c>
      <c r="B63" t="s">
        <v>233</v>
      </c>
    </row>
    <row r="64" spans="1:16"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row r="86" spans="1:2" x14ac:dyDescent="0.2">
      <c r="A86" t="s">
        <v>259</v>
      </c>
      <c r="B86" t="s">
        <v>260</v>
      </c>
    </row>
    <row r="87" spans="1:2" x14ac:dyDescent="0.2">
      <c r="A87" t="s">
        <v>261</v>
      </c>
      <c r="B87" t="s">
        <v>260</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2021-02-23T22:51:37Z</cp:lastPrinted>
  <dcterms:created xsi:type="dcterms:W3CDTF">2020-12-15T03:36:19Z</dcterms:created>
  <dcterms:modified xsi:type="dcterms:W3CDTF">2021-02-23T22:51:46Z</dcterms:modified>
  <cp:category/>
</cp:coreProperties>
</file>