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03○桐生市\"/>
    </mc:Choice>
  </mc:AlternateContent>
  <xr:revisionPtr revIDLastSave="0" documentId="13_ncr:1_{F8F2F97C-02B2-4A9B-B7BD-CDA612F14103}" xr6:coauthVersionLast="36" xr6:coauthVersionMax="36" xr10:uidLastSave="{00000000-0000-0000-0000-000000000000}"/>
  <workbookProtection workbookAlgorithmName="SHA-512" workbookHashValue="JDbRl2jiPwtKnXnz7mOUk8TTFYsAMEUUCDzO9z+cb7fj/Ak5k4YBkHsibm5VKrecMxGGf8rDD3pndrAJKRjMsQ==" workbookSaltValue="xP2mGEn2N7DfyWh3dAxfdQ==" workbookSpinCount="100000" lockStructure="1"/>
  <bookViews>
    <workbookView xWindow="0" yWindow="0" windowWidth="19200" windowHeight="6860"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3" i="4" s="1"/>
  <c r="IV9" i="5"/>
  <c r="GW9" i="5"/>
  <c r="EX9" i="5"/>
  <c r="CY9" i="5"/>
  <c r="C123" i="4" s="1"/>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AV6" i="5"/>
  <c r="AU6" i="5"/>
  <c r="AT6" i="5"/>
  <c r="AS6" i="5"/>
  <c r="AR6" i="5"/>
  <c r="AQ6" i="5"/>
  <c r="F16" i="4" s="1"/>
  <c r="AP6" i="5"/>
  <c r="N15" i="4" s="1"/>
  <c r="AO6" i="5"/>
  <c r="AN6" i="5"/>
  <c r="AM6" i="5"/>
  <c r="AL6" i="5"/>
  <c r="AK6" i="5"/>
  <c r="AJ6" i="5"/>
  <c r="AI6" i="5"/>
  <c r="J14" i="4" s="1"/>
  <c r="AH6" i="5"/>
  <c r="H14" i="4" s="1"/>
  <c r="AG6" i="5"/>
  <c r="AF6" i="5"/>
  <c r="AE6" i="5"/>
  <c r="AD6" i="5"/>
  <c r="AC6" i="5"/>
  <c r="AB6" i="5"/>
  <c r="AA6" i="5"/>
  <c r="N12" i="4" s="1"/>
  <c r="Z6" i="5"/>
  <c r="L12" i="4" s="1"/>
  <c r="Y6" i="5"/>
  <c r="X6" i="5"/>
  <c r="W6" i="5"/>
  <c r="V6" i="5"/>
  <c r="U6" i="5"/>
  <c r="T6" i="5"/>
  <c r="S6" i="5"/>
  <c r="R6" i="5"/>
  <c r="Q6" i="5"/>
  <c r="P6" i="5"/>
  <c r="O6" i="5"/>
  <c r="J5" i="4" s="1"/>
  <c r="N6" i="5"/>
  <c r="F5" i="4" s="1"/>
  <c r="M6" i="5"/>
  <c r="FT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23" i="4"/>
  <c r="E123" i="4"/>
  <c r="D123" i="4"/>
  <c r="I19" i="4"/>
  <c r="F19" i="4"/>
  <c r="N16" i="4"/>
  <c r="L16" i="4"/>
  <c r="J16" i="4"/>
  <c r="H16" i="4"/>
  <c r="L15" i="4"/>
  <c r="J15" i="4"/>
  <c r="H15" i="4"/>
  <c r="F15" i="4"/>
  <c r="N14" i="4"/>
  <c r="L14" i="4"/>
  <c r="F14" i="4"/>
  <c r="N13" i="4"/>
  <c r="L13" i="4"/>
  <c r="J13" i="4"/>
  <c r="H13" i="4"/>
  <c r="F13" i="4"/>
  <c r="J12" i="4"/>
  <c r="H12" i="4"/>
  <c r="F12" i="4"/>
  <c r="F9" i="4"/>
  <c r="N7" i="4"/>
  <c r="B7" i="4"/>
  <c r="N5" i="4"/>
  <c r="B5" i="4"/>
  <c r="N3" i="4"/>
  <c r="J3" i="4"/>
  <c r="F3" i="4"/>
  <c r="B3" i="4"/>
  <c r="B1" i="4"/>
  <c r="FJ8" i="5" l="1"/>
  <c r="FX18" i="5"/>
  <c r="FT18" i="5"/>
  <c r="FV12" i="5"/>
  <c r="FW18" i="5"/>
  <c r="FU12" i="5"/>
  <c r="FV18" i="5"/>
  <c r="FX12" i="5"/>
  <c r="FT12" i="5"/>
  <c r="FU18" i="5"/>
  <c r="FW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LR10" i="5"/>
  <c r="KC10" i="5"/>
  <c r="IN10" i="5"/>
  <c r="GZ10" i="5"/>
  <c r="FK10" i="5"/>
  <c r="DV10" i="5"/>
  <c r="CG10" i="5"/>
  <c r="H11" i="4"/>
  <c r="ML10" i="5"/>
  <c r="LH10" i="5"/>
  <c r="JS10" i="5"/>
  <c r="ID10" i="5"/>
  <c r="GO10" i="5"/>
  <c r="FA10" i="5"/>
  <c r="DL10" i="5"/>
  <c r="BV10" i="5"/>
  <c r="KX10" i="5"/>
  <c r="JI10" i="5"/>
  <c r="HT10" i="5"/>
  <c r="GE10" i="5"/>
  <c r="EP10" i="5"/>
  <c r="DB10" i="5"/>
  <c r="BK10" i="5"/>
  <c r="KM10" i="5"/>
  <c r="IY10" i="5"/>
  <c r="HJ10" i="5"/>
  <c r="FU10" i="5"/>
  <c r="EF10" i="5"/>
  <c r="CQ10" i="5"/>
  <c r="AZ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LI10" i="5"/>
  <c r="JT10" i="5"/>
  <c r="IE10" i="5"/>
  <c r="GP10" i="5"/>
  <c r="FB10" i="5"/>
  <c r="DM10" i="5"/>
  <c r="BW10" i="5"/>
  <c r="KY10" i="5"/>
  <c r="JJ10" i="5"/>
  <c r="HU10" i="5"/>
  <c r="GF10" i="5"/>
  <c r="EQ10" i="5"/>
  <c r="DC10" i="5"/>
  <c r="BL10" i="5"/>
  <c r="KN10" i="5"/>
  <c r="IZ10" i="5"/>
  <c r="HK10" i="5"/>
  <c r="FV10" i="5"/>
  <c r="EG10" i="5"/>
  <c r="CR10" i="5"/>
  <c r="BA10" i="5"/>
  <c r="MC10" i="5"/>
  <c r="LS10" i="5"/>
  <c r="KD10" i="5"/>
  <c r="IO10" i="5"/>
  <c r="HA10" i="5"/>
  <c r="FL10" i="5"/>
  <c r="DW10" i="5"/>
  <c r="CH10" i="5"/>
  <c r="J11" i="4"/>
  <c r="FB18" i="5"/>
  <c r="FD12" i="5"/>
  <c r="EZ12" i="5"/>
  <c r="FA18" i="5"/>
  <c r="FC12" i="5"/>
  <c r="FD18" i="5"/>
  <c r="EZ18" i="5"/>
  <c r="FB12" i="5"/>
  <c r="FC18" i="5"/>
  <c r="FA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P10" i="5"/>
  <c r="JB10" i="5"/>
  <c r="HM10" i="5"/>
  <c r="FX10" i="5"/>
  <c r="EI10" i="5"/>
  <c r="CT10" i="5"/>
  <c r="BC10" i="5"/>
  <c r="N11" i="4"/>
  <c r="KF10" i="5"/>
  <c r="IQ10" i="5"/>
  <c r="HC10" i="5"/>
  <c r="FN10" i="5"/>
  <c r="DY10" i="5"/>
  <c r="CJ10" i="5"/>
  <c r="ME10" i="5"/>
  <c r="LK10" i="5"/>
  <c r="JV10" i="5"/>
  <c r="IG10" i="5"/>
  <c r="GR10" i="5"/>
  <c r="FD10" i="5"/>
  <c r="DO10" i="5"/>
  <c r="BY10" i="5"/>
  <c r="LA10" i="5"/>
  <c r="JL10" i="5"/>
  <c r="HW10" i="5"/>
  <c r="GH10" i="5"/>
  <c r="ES10" i="5"/>
  <c r="DE10" i="5"/>
  <c r="BN10" i="5"/>
  <c r="GP18" i="5"/>
  <c r="GR12" i="5"/>
  <c r="GN12" i="5"/>
  <c r="GO18" i="5"/>
  <c r="GQ12" i="5"/>
  <c r="GR18" i="5"/>
  <c r="GN18" i="5"/>
  <c r="GP12" i="5"/>
  <c r="GQ18" i="5"/>
  <c r="GO12"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KL10" i="5"/>
  <c r="IX10" i="5"/>
  <c r="HI10" i="5"/>
  <c r="FT10" i="5"/>
  <c r="EE10" i="5"/>
  <c r="CP10" i="5"/>
  <c r="AY10" i="5"/>
  <c r="MA10" i="5"/>
  <c r="LQ10" i="5"/>
  <c r="KB10" i="5"/>
  <c r="IM10" i="5"/>
  <c r="GY10" i="5"/>
  <c r="FJ10" i="5"/>
  <c r="DU10" i="5"/>
  <c r="CF10" i="5"/>
  <c r="F11" i="4"/>
  <c r="LG10" i="5"/>
  <c r="JR10" i="5"/>
  <c r="IC10" i="5"/>
  <c r="GN10" i="5"/>
  <c r="EZ10" i="5"/>
  <c r="DK10" i="5"/>
  <c r="BU10" i="5"/>
  <c r="KW10" i="5"/>
  <c r="JH10" i="5"/>
  <c r="HS10" i="5"/>
  <c r="GD10" i="5"/>
  <c r="EO10" i="5"/>
  <c r="DA10" i="5"/>
  <c r="BJ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MN10" i="5"/>
  <c r="KZ10" i="5"/>
  <c r="JK10" i="5"/>
  <c r="HV10" i="5"/>
  <c r="GG10" i="5"/>
  <c r="ER10" i="5"/>
  <c r="DD10" i="5"/>
  <c r="BM10" i="5"/>
  <c r="L11" i="4"/>
  <c r="KO10" i="5"/>
  <c r="JA10" i="5"/>
  <c r="HL10" i="5"/>
  <c r="FW10" i="5"/>
  <c r="EH10" i="5"/>
  <c r="CS10" i="5"/>
  <c r="BB10" i="5"/>
  <c r="LT10" i="5"/>
  <c r="KE10" i="5"/>
  <c r="IP10" i="5"/>
  <c r="HB10" i="5"/>
  <c r="FM10" i="5"/>
  <c r="DX10" i="5"/>
  <c r="CI10" i="5"/>
  <c r="LJ10" i="5"/>
  <c r="JU10" i="5"/>
  <c r="IF10" i="5"/>
  <c r="GQ10" i="5"/>
  <c r="FC10" i="5"/>
  <c r="DN10" i="5"/>
  <c r="BX10" i="5"/>
</calcChain>
</file>

<file path=xl/sharedStrings.xml><?xml version="1.0" encoding="utf-8"?>
<sst xmlns="http://schemas.openxmlformats.org/spreadsheetml/2006/main" count="995" uniqueCount="268">
  <si>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</si>
  <si>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</si>
  <si>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</si>
  <si>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</si>
  <si>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</si>
  <si>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</si>
  <si>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</si>
  <si>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</si>
  <si>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清掃センター管理運営基金積立事業　　44,050千円
実質収支黒字（71,743千円）の使途については、翌年度に一般会計に繰出し、清掃センター管理運営基金に積立てている。
今後についても、発電事業特別会計の剰余金については、一般会計に繰出し、基金への積立てを引き続き行っていく。</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</si>
  <si>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</si>
  <si>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</si>
  <si>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</si>
  <si>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</si>
  <si>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</si>
  <si>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</si>
  <si>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</si>
  <si>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</si>
  <si>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</si>
  <si>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</si>
  <si>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</si>
  <si>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</si>
  <si>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</si>
  <si>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</si>
  <si>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</si>
  <si>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</si>
  <si>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</si>
  <si>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</si>
  <si>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</si>
  <si>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</si>
  <si>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</si>
  <si>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</si>
  <si>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</si>
  <si>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</si>
  <si>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</si>
  <si>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</si>
  <si>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</si>
  <si>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</si>
  <si>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</si>
  <si>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</si>
  <si>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</si>
  <si>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</si>
  <si>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</si>
  <si>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</si>
  <si>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</si>
  <si>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</si>
  <si>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</si>
  <si>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</si>
  <si>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</si>
  <si>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</si>
  <si>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</si>
  <si>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</si>
  <si>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</si>
  <si>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</si>
  <si>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</si>
  <si>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</si>
  <si>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</si>
  <si>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</si>
  <si>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</si>
  <si>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</si>
  <si>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</si>
  <si>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</si>
  <si>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</si>
  <si>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</si>
  <si>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</si>
  <si>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</si>
  <si>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</si>
  <si>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</si>
  <si>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</si>
  <si>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</si>
  <si>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</si>
  <si>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</si>
  <si>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</si>
  <si>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</si>
  <si>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</si>
  <si>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</si>
  <si>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</si>
  <si>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</si>
  <si>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</si>
  <si>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</si>
  <si>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</si>
  <si>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</si>
  <si>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</si>
  <si>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</si>
  <si>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</si>
  <si>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</si>
  <si>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</si>
  <si>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</si>
  <si>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</si>
  <si>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</si>
  <si>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</si>
  <si>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</si>
  <si>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</si>
  <si>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</si>
  <si>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</si>
  <si>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</si>
  <si>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</si>
  <si>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</si>
  <si>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</si>
  <si>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</si>
  <si>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</si>
  <si>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</si>
  <si>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</si>
  <si>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</si>
  <si>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</si>
  <si>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</si>
  <si>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</si>
  <si>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</si>
  <si>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</si>
  <si>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</si>
  <si>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</si>
  <si>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</si>
  <si>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</si>
  <si>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</si>
  <si>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</si>
  <si>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</si>
  <si>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</si>
  <si>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</si>
  <si>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</si>
  <si>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</si>
  <si>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</si>
  <si>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102032</t>
  </si>
  <si>
    <t>47</t>
  </si>
  <si>
    <t>04</t>
  </si>
  <si>
    <t>0</t>
  </si>
  <si>
    <t>000</t>
  </si>
  <si>
    <t>群馬県　桐生市</t>
  </si>
  <si>
    <t>法非適用</t>
  </si>
  <si>
    <t>電気事業</t>
  </si>
  <si>
    <t>非設置</t>
  </si>
  <si>
    <t>該当数値なし</t>
  </si>
  <si>
    <t>-</t>
  </si>
  <si>
    <t>令和2年3月31日　桐生市清掃センター発電所</t>
  </si>
  <si>
    <t>無</t>
  </si>
  <si>
    <t>株式会社エネット</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</si>
  <si>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</si>
  <si>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</si>
  <si>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</si>
  <si>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</si>
  <si>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</si>
  <si>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</si>
  <si>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</si>
  <si>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</si>
  <si>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</si>
  <si>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</si>
  <si>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</si>
  <si>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</si>
  <si>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</si>
  <si>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</si>
  <si>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</si>
  <si>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</si>
  <si>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</si>
  <si>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</si>
  <si>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</si>
  <si>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</si>
  <si>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</si>
  <si>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</si>
  <si>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</si>
  <si>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</si>
  <si>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</si>
  <si>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</si>
  <si>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</si>
  <si>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</si>
  <si>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</si>
  <si>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</si>
  <si>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</si>
  <si>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</si>
  <si>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</si>
  <si>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</si>
  <si>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</si>
  <si>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</si>
  <si>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</si>
  <si>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</si>
  <si>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</si>
  <si>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</si>
  <si>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</si>
  <si>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</si>
  <si>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</si>
  <si>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</si>
  <si>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</si>
  <si>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</si>
  <si>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</si>
  <si>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</si>
  <si>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</si>
  <si>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</si>
  <si>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</si>
  <si>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</si>
  <si>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</si>
  <si>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</si>
  <si>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</si>
  <si>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</si>
  <si>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</si>
  <si>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</si>
  <si>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</si>
  <si>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</si>
  <si>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</si>
  <si>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</si>
  <si>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</si>
  <si>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</si>
  <si>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</si>
  <si>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</si>
  <si>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</si>
  <si>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</si>
  <si>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</si>
  <si>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</si>
  <si>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</si>
  <si>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</si>
  <si>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</si>
  <si>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</si>
  <si>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</si>
  <si>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</si>
  <si>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</si>
  <si>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</si>
  <si>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</si>
  <si>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</si>
  <si>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</si>
  <si>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</si>
  <si>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</si>
  <si>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</si>
  <si>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</si>
  <si>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</si>
  <si>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</si>
  <si>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</si>
  <si>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</si>
  <si>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</si>
  <si>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</si>
  <si>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</si>
  <si>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</si>
  <si>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</si>
  <si>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</si>
  <si>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</si>
  <si>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</si>
  <si>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</si>
  <si>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</si>
  <si>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</si>
  <si>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</si>
  <si>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</si>
  <si>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</si>
  <si>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</si>
  <si>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</si>
  <si>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</si>
  <si>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</si>
  <si>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</si>
  <si>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</si>
  <si>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</si>
  <si>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</si>
  <si>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</si>
  <si>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</si>
  <si>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</si>
  <si>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</si>
  <si>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</si>
  <si>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</si>
  <si>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</si>
  <si>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</si>
  <si>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</si>
  <si>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</si>
  <si>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</si>
  <si>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</si>
  <si>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</si>
  <si>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</si>
  <si>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</si>
  <si>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</si>
  <si>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</si>
  <si>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</si>
  <si>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</si>
  <si>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</si>
  <si>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高い収益的収支比率及び営業収支比率から、発電事業としての健全性は保たれている。また、企業債についても、令和2年度に償還が終了となることから、今後においても安定的に事業の健全性は保たれていく。
しかしながら、一般廃棄物処理施設の運営と密接しており、ごみの減量化による焼却量の減少が発電量の低下に直結すること、また、社会全体の電力情勢によって売電単価も変動していることから、今後の営業収益が減少するリスクが懸念されている。
今後については、安定的なごみの焼却を行えるごみ量を確保することが必要であり、安定的なごみの焼却による継続的な発電を行うことで、発電事業の財源を確保することに努め、事業の健全性を保ち、継続的に事業の運営を行うことが求められる。</t>
    <rPh sb="42" eb="44">
      <t>キギョウ</t>
    </rPh>
    <rPh sb="44" eb="45">
      <t>サイ</t>
    </rPh>
    <rPh sb="51" eb="53">
      <t>レイワ</t>
    </rPh>
    <rPh sb="55" eb="56">
      <t>ド</t>
    </rPh>
    <rPh sb="57" eb="59">
      <t>ショウカン</t>
    </rPh>
    <rPh sb="60" eb="62">
      <t>シュウリョウ</t>
    </rPh>
    <rPh sb="70" eb="72">
      <t>コンゴ</t>
    </rPh>
    <rPh sb="77" eb="80">
      <t>アンテイテキ</t>
    </rPh>
    <rPh sb="81" eb="83">
      <t>ジギョウ</t>
    </rPh>
    <rPh sb="84" eb="87">
      <t>ケンゼンセイ</t>
    </rPh>
    <rPh sb="88" eb="89">
      <t>タモ</t>
    </rPh>
    <rPh sb="193" eb="195">
      <t>ゲンショウ</t>
    </rPh>
    <phoneticPr fontId="5"/>
  </si>
  <si>
    <t>本市の発電事業は、ごみ発電による売電収入が発電事業の財源となっている。
収益的収支比率については、区域外ごみの受け入れや災害ごみの受け入れなどに伴い、ごみの焼却量が増加したことにより、発電量も増加し、収支が上昇した。繰出金の使途については、一般会計で行う焼却施設の維持管理に関する費用に充当している。
また、供給原価やEBITDAについても、ごみ焼却量の増加により、変動している。
本市の発電事業の経営については、ごみ焼却の余熱利用で運営している事業であり、一般的な火力発電所と比較すると燃料費が必要ないため、費用対効果が大きく経営の健全性は保たれている状況である。</t>
    <rPh sb="49" eb="52">
      <t>クイキガイ</t>
    </rPh>
    <rPh sb="55" eb="56">
      <t>ウ</t>
    </rPh>
    <rPh sb="57" eb="58">
      <t>イ</t>
    </rPh>
    <rPh sb="60" eb="62">
      <t>サイガイ</t>
    </rPh>
    <rPh sb="65" eb="66">
      <t>ウ</t>
    </rPh>
    <rPh sb="67" eb="68">
      <t>イ</t>
    </rPh>
    <rPh sb="72" eb="73">
      <t>トモナ</t>
    </rPh>
    <rPh sb="78" eb="80">
      <t>ショウキャク</t>
    </rPh>
    <rPh sb="80" eb="81">
      <t>リョウ</t>
    </rPh>
    <rPh sb="82" eb="84">
      <t>ゾウカ</t>
    </rPh>
    <rPh sb="92" eb="94">
      <t>ハツデン</t>
    </rPh>
    <rPh sb="94" eb="95">
      <t>リョウ</t>
    </rPh>
    <rPh sb="96" eb="98">
      <t>ゾウカ</t>
    </rPh>
    <rPh sb="173" eb="175">
      <t>ショウキャク</t>
    </rPh>
    <rPh sb="175" eb="176">
      <t>リョウ</t>
    </rPh>
    <rPh sb="177" eb="179">
      <t>ゾウカ</t>
    </rPh>
    <phoneticPr fontId="5"/>
  </si>
  <si>
    <t>設備利用率については、平均値よりも高い水準で発電設備を稼働しており、焼却施設の基幹的設備改良工事が実施済みであるため、令和13年度までの安定稼働が可能となっている。
しかしながら、年々発電の燃料となるごみ量が減少傾向であることから、今後も安定稼働を図るため、燃料となるごみの確保に努めることが必要である。
なお、FIT収入割合が0％となっていることについては、FIT制度への移行をせずにRPS法の経過措置の適用を受けているためである。</t>
    <rPh sb="102" eb="103">
      <t>リョウ</t>
    </rPh>
    <rPh sb="119" eb="121">
      <t>アンテイ</t>
    </rPh>
    <rPh sb="124" eb="125">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</si>
</sst>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103.5</c:v>
                </c:pt>
                <c:pt idx="1">
                  <c:v>142.1</c:v>
                </c:pt>
                <c:pt idx="2">
                  <c:v>118.9</c:v>
                </c:pt>
                <c:pt idx="3">
                  <c:v>604.4</c:v>
                </c:pt>
                <c:pt idx="4">
                  <c:v>727.8</c:v>
                </c:pt>
              </c:numCache>
            </c:numRef>
          </c:val>
          <c:extLst>
            <c:ext xmlns:c16="http://schemas.microsoft.com/office/drawing/2014/chart" uri="{C3380CC4-5D6E-409C-BE32-E72D297353CC}">
              <c16:uniqueId val="{00000000-CF76-44A3-BDCE-54BF612BF6DF}"/>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CF76-44A3-BDCE-54BF612BF6D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F76-44A3-BDCE-54BF612BF6DF}"/>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FDB-4AAA-8AFA-5856F77C33C0}"/>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7FDB-4AAA-8AFA-5856F77C33C0}"/>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2E6-4536-B727-08B5574EDD37}"/>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E6-4536-B727-08B5574EDD37}"/>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A64-46BB-8616-5C604031D634}"/>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64-46BB-8616-5C604031D634}"/>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2C3-41A0-8150-8C8296C1582D}"/>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C3-41A0-8150-8C8296C1582D}"/>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4BE-4AF1-9966-3B4F9725C554}"/>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BE-4AF1-9966-3B4F9725C554}"/>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828-4FD2-A13A-A2F96CAAA685}"/>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28-4FD2-A13A-A2F96CAAA685}"/>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84.4</c:v>
                </c:pt>
                <c:pt idx="1">
                  <c:v>70.599999999999994</c:v>
                </c:pt>
                <c:pt idx="2">
                  <c:v>68.099999999999994</c:v>
                </c:pt>
                <c:pt idx="3">
                  <c:v>67.5</c:v>
                </c:pt>
                <c:pt idx="4">
                  <c:v>72.400000000000006</c:v>
                </c:pt>
              </c:numCache>
            </c:numRef>
          </c:val>
          <c:extLst>
            <c:ext xmlns:c16="http://schemas.microsoft.com/office/drawing/2014/chart" uri="{C3380CC4-5D6E-409C-BE32-E72D297353CC}">
              <c16:uniqueId val="{00000000-BF8F-44C5-956E-1644C24930A3}"/>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46.6</c:v>
                </c:pt>
                <c:pt idx="1">
                  <c:v>53.5</c:v>
                </c:pt>
                <c:pt idx="2">
                  <c:v>67.599999999999994</c:v>
                </c:pt>
                <c:pt idx="3">
                  <c:v>67.8</c:v>
                </c:pt>
                <c:pt idx="4">
                  <c:v>71</c:v>
                </c:pt>
              </c:numCache>
            </c:numRef>
          </c:val>
          <c:smooth val="0"/>
          <c:extLst>
            <c:ext xmlns:c16="http://schemas.microsoft.com/office/drawing/2014/chart" uri="{C3380CC4-5D6E-409C-BE32-E72D297353CC}">
              <c16:uniqueId val="{00000001-BF8F-44C5-956E-1644C24930A3}"/>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100</c:v>
                </c:pt>
                <c:pt idx="1">
                  <c:v>0</c:v>
                </c:pt>
                <c:pt idx="2">
                  <c:v>0</c:v>
                </c:pt>
                <c:pt idx="3">
                  <c:v>0</c:v>
                </c:pt>
                <c:pt idx="4">
                  <c:v>0</c:v>
                </c:pt>
              </c:numCache>
            </c:numRef>
          </c:val>
          <c:extLst>
            <c:ext xmlns:c16="http://schemas.microsoft.com/office/drawing/2014/chart" uri="{C3380CC4-5D6E-409C-BE32-E72D297353CC}">
              <c16:uniqueId val="{00000000-E34B-415A-B5FD-B6ADA7DDCA95}"/>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8.8000000000000007</c:v>
                </c:pt>
                <c:pt idx="1">
                  <c:v>5.5</c:v>
                </c:pt>
                <c:pt idx="2">
                  <c:v>0</c:v>
                </c:pt>
                <c:pt idx="3">
                  <c:v>0.6</c:v>
                </c:pt>
                <c:pt idx="4">
                  <c:v>0.2</c:v>
                </c:pt>
              </c:numCache>
            </c:numRef>
          </c:val>
          <c:smooth val="0"/>
          <c:extLst>
            <c:ext xmlns:c16="http://schemas.microsoft.com/office/drawing/2014/chart" uri="{C3380CC4-5D6E-409C-BE32-E72D297353CC}">
              <c16:uniqueId val="{00000001-E34B-415A-B5FD-B6ADA7DDCA95}"/>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1.8</c:v>
                </c:pt>
                <c:pt idx="1">
                  <c:v>2.2000000000000002</c:v>
                </c:pt>
                <c:pt idx="2">
                  <c:v>2</c:v>
                </c:pt>
                <c:pt idx="3">
                  <c:v>1.4</c:v>
                </c:pt>
                <c:pt idx="4">
                  <c:v>0.6</c:v>
                </c:pt>
              </c:numCache>
            </c:numRef>
          </c:val>
          <c:extLst>
            <c:ext xmlns:c16="http://schemas.microsoft.com/office/drawing/2014/chart" uri="{C3380CC4-5D6E-409C-BE32-E72D297353CC}">
              <c16:uniqueId val="{00000000-694E-4115-9185-9DE0B0E7C158}"/>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13.4</c:v>
                </c:pt>
                <c:pt idx="1">
                  <c:v>0.5</c:v>
                </c:pt>
                <c:pt idx="2">
                  <c:v>25.6</c:v>
                </c:pt>
                <c:pt idx="3">
                  <c:v>43.5</c:v>
                </c:pt>
                <c:pt idx="4">
                  <c:v>42.8</c:v>
                </c:pt>
              </c:numCache>
            </c:numRef>
          </c:val>
          <c:smooth val="0"/>
          <c:extLst>
            <c:ext xmlns:c16="http://schemas.microsoft.com/office/drawing/2014/chart" uri="{C3380CC4-5D6E-409C-BE32-E72D297353CC}">
              <c16:uniqueId val="{00000001-694E-4115-9185-9DE0B0E7C158}"/>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35-4E7A-B842-A6E2605E8B12}"/>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35-4E7A-B842-A6E2605E8B12}"/>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2486.6999999999998</c:v>
                </c:pt>
                <c:pt idx="1">
                  <c:v>1530.1</c:v>
                </c:pt>
                <c:pt idx="2">
                  <c:v>1181.3</c:v>
                </c:pt>
                <c:pt idx="3">
                  <c:v>1187.5</c:v>
                </c:pt>
                <c:pt idx="4">
                  <c:v>1365.1</c:v>
                </c:pt>
              </c:numCache>
            </c:numRef>
          </c:val>
          <c:extLst>
            <c:ext xmlns:c16="http://schemas.microsoft.com/office/drawing/2014/chart" uri="{C3380CC4-5D6E-409C-BE32-E72D297353CC}">
              <c16:uniqueId val="{00000000-C90E-4A25-A3A9-89705F550D87}"/>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C90E-4A25-A3A9-89705F550D8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90E-4A25-A3A9-89705F550D87}"/>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FD3-4081-A388-F10531D41587}"/>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47.3</c:v>
                </c:pt>
                <c:pt idx="1">
                  <c:v>43.2</c:v>
                </c:pt>
                <c:pt idx="2">
                  <c:v>49.1</c:v>
                </c:pt>
                <c:pt idx="3">
                  <c:v>33.799999999999997</c:v>
                </c:pt>
                <c:pt idx="4">
                  <c:v>24</c:v>
                </c:pt>
              </c:numCache>
            </c:numRef>
          </c:val>
          <c:smooth val="0"/>
          <c:extLst>
            <c:ext xmlns:c16="http://schemas.microsoft.com/office/drawing/2014/chart" uri="{C3380CC4-5D6E-409C-BE32-E72D297353CC}">
              <c16:uniqueId val="{00000001-2FD3-4081-A388-F10531D41587}"/>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AEF-45FC-BB9B-EF236FD62AD4}"/>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EF-45FC-BB9B-EF236FD62AD4}"/>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1EB-404B-8C0F-5F8A752DB651}"/>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EB-404B-8C0F-5F8A752DB651}"/>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AAE-40BD-B55F-1D90C5928673}"/>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AE-40BD-B55F-1D90C5928673}"/>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37-4DDD-AC15-D3B54966654C}"/>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37-4DDD-AC15-D3B54966654C}"/>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109-4475-AEC2-0CEAFED16433}"/>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09-4475-AEC2-0CEAFED16433}"/>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FD8-4008-A1ED-4142BA208D68}"/>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D8-4008-A1ED-4142BA208D68}"/>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B66-4C61-9D4B-21B07AD3C737}"/>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66-4C61-9D4B-21B07AD3C737}"/>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63B-45EF-B4FA-A44820030C7D}"/>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3B-45EF-B4FA-A44820030C7D}"/>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4F-4E94-B4F2-5177CF1FEC14}"/>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4F-4E94-B4F2-5177CF1FEC14}"/>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DFA-4564-ABCA-898605869710}"/>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FA-4564-ABCA-89860586971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EDFA-4564-ABCA-898605869710}"/>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6A-4DDC-BDF2-EA251D1834F6}"/>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6A-4DDC-BDF2-EA251D1834F6}"/>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16177.4</c:v>
                </c:pt>
                <c:pt idx="1">
                  <c:v>9339.9</c:v>
                </c:pt>
                <c:pt idx="2">
                  <c:v>9737.6</c:v>
                </c:pt>
                <c:pt idx="3">
                  <c:v>1866.3</c:v>
                </c:pt>
                <c:pt idx="4">
                  <c:v>1634.8</c:v>
                </c:pt>
              </c:numCache>
            </c:numRef>
          </c:val>
          <c:extLst>
            <c:ext xmlns:c16="http://schemas.microsoft.com/office/drawing/2014/chart" uri="{C3380CC4-5D6E-409C-BE32-E72D297353CC}">
              <c16:uniqueId val="{00000000-E5B8-4C9E-8424-DE513984D908}"/>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E5B8-4C9E-8424-DE513984D908}"/>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13679</c:v>
                </c:pt>
                <c:pt idx="1">
                  <c:v>65618</c:v>
                </c:pt>
                <c:pt idx="2">
                  <c:v>30763</c:v>
                </c:pt>
                <c:pt idx="3">
                  <c:v>149898</c:v>
                </c:pt>
                <c:pt idx="4">
                  <c:v>180757</c:v>
                </c:pt>
              </c:numCache>
            </c:numRef>
          </c:val>
          <c:extLst>
            <c:ext xmlns:c16="http://schemas.microsoft.com/office/drawing/2014/chart" uri="{C3380CC4-5D6E-409C-BE32-E72D297353CC}">
              <c16:uniqueId val="{00000000-9159-4DAD-9B50-B930A6F7B022}"/>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9159-4DAD-9B50-B930A6F7B022}"/>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84.4</c:v>
                </c:pt>
                <c:pt idx="1">
                  <c:v>70.599999999999994</c:v>
                </c:pt>
                <c:pt idx="2">
                  <c:v>68.099999999999994</c:v>
                </c:pt>
                <c:pt idx="3">
                  <c:v>67.5</c:v>
                </c:pt>
                <c:pt idx="4">
                  <c:v>72.400000000000006</c:v>
                </c:pt>
              </c:numCache>
            </c:numRef>
          </c:val>
          <c:extLst>
            <c:ext xmlns:c16="http://schemas.microsoft.com/office/drawing/2014/chart" uri="{C3380CC4-5D6E-409C-BE32-E72D297353CC}">
              <c16:uniqueId val="{00000000-C6DE-40A8-8835-C542B2200AAB}"/>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C6DE-40A8-8835-C542B2200AAB}"/>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100</c:v>
                </c:pt>
                <c:pt idx="1">
                  <c:v>0</c:v>
                </c:pt>
                <c:pt idx="2">
                  <c:v>0</c:v>
                </c:pt>
                <c:pt idx="3">
                  <c:v>0</c:v>
                </c:pt>
                <c:pt idx="4">
                  <c:v>0</c:v>
                </c:pt>
              </c:numCache>
            </c:numRef>
          </c:val>
          <c:extLst>
            <c:ext xmlns:c16="http://schemas.microsoft.com/office/drawing/2014/chart" uri="{C3380CC4-5D6E-409C-BE32-E72D297353CC}">
              <c16:uniqueId val="{00000000-F93D-4F3F-BBB0-1AEE69E6D6C4}"/>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F93D-4F3F-BBB0-1AEE69E6D6C4}"/>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1.8</c:v>
                </c:pt>
                <c:pt idx="1">
                  <c:v>2.2000000000000002</c:v>
                </c:pt>
                <c:pt idx="2">
                  <c:v>2</c:v>
                </c:pt>
                <c:pt idx="3">
                  <c:v>1.4</c:v>
                </c:pt>
                <c:pt idx="4">
                  <c:v>0.6</c:v>
                </c:pt>
              </c:numCache>
            </c:numRef>
          </c:val>
          <c:extLst>
            <c:ext xmlns:c16="http://schemas.microsoft.com/office/drawing/2014/chart" uri="{C3380CC4-5D6E-409C-BE32-E72D297353CC}">
              <c16:uniqueId val="{00000000-1306-4B79-9AF2-4B94E73A4594}"/>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1306-4B79-9AF2-4B94E73A4594}"/>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3FE-4D4B-A212-11176BE3B647}"/>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FE-4D4B-A212-11176BE3B647}"/>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67091" y="7343900"/>
          <a:ext cx="5211836" cy="287234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950770" y="7343900"/>
          <a:ext cx="5125659" cy="287234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348270" y="7343900"/>
          <a:ext cx="5211837" cy="287234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836031" y="7343900"/>
          <a:ext cx="5135183" cy="287234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260745" y="7343900"/>
          <a:ext cx="5221361" cy="287234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（最大出力合計4,660kW）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94592" y="12171795"/>
          <a:ext cx="5210015" cy="2893989"/>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94592" y="15219796"/>
          <a:ext cx="5210015" cy="288965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94592" y="18280784"/>
          <a:ext cx="5210015" cy="288965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94592" y="21324455"/>
          <a:ext cx="5210015" cy="288966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94592" y="24334933"/>
          <a:ext cx="5210015" cy="288965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413923" y="12171795"/>
          <a:ext cx="4706203" cy="2893989"/>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413923" y="15219796"/>
          <a:ext cx="4706203" cy="288965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413923" y="18280784"/>
          <a:ext cx="4706203" cy="288965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413923" y="21324455"/>
          <a:ext cx="4706203" cy="288966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413923" y="24334933"/>
          <a:ext cx="4706203" cy="288965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813483" y="12171795"/>
          <a:ext cx="4715727" cy="2893989"/>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813483" y="15219796"/>
          <a:ext cx="4715727" cy="288965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813483" y="18280784"/>
          <a:ext cx="4715727" cy="288965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813483" y="21324455"/>
          <a:ext cx="4715727" cy="288966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813483" y="24334933"/>
          <a:ext cx="4715727" cy="288965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7112019" y="12171795"/>
          <a:ext cx="4715728" cy="2893989"/>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7112019" y="15219796"/>
          <a:ext cx="4715728" cy="288965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7112019" y="18280784"/>
          <a:ext cx="4715728" cy="288965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7112019" y="21324455"/>
          <a:ext cx="4715728" cy="288966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7112019" y="24334933"/>
          <a:ext cx="4715728" cy="288965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547452" y="12171795"/>
          <a:ext cx="4715727" cy="2893989"/>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547452" y="15219796"/>
          <a:ext cx="4715727" cy="288965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547452" y="18280784"/>
          <a:ext cx="4715727" cy="288965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547452" y="21324455"/>
          <a:ext cx="4715727" cy="288966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547452" y="24334933"/>
          <a:ext cx="4715727" cy="288965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40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41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41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41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41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41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41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41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41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41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41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42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42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42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42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424"/>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425"/>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426"/>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427"/>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428"/>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429"/>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430"/>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431"/>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432"/>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433"/>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434"/>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435"/>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436"/>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437"/>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438"/>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439"/>
                </a:ext>
              </a:extLst>
            </xdr:cNvPicPr>
          </xdr:nvPicPr>
          <xdr:blipFill>
            <a:blip xmlns:r="http://schemas.openxmlformats.org/officeDocument/2006/relationships" r:embed="rId6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440"/>
                </a:ext>
              </a:extLst>
            </xdr:cNvPicPr>
          </xdr:nvPicPr>
          <xdr:blipFill>
            <a:blip xmlns:r="http://schemas.openxmlformats.org/officeDocument/2006/relationships" r:embed="rId6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441"/>
                </a:ext>
              </a:extLst>
            </xdr:cNvPicPr>
          </xdr:nvPicPr>
          <xdr:blipFill>
            <a:blip xmlns:r="http://schemas.openxmlformats.org/officeDocument/2006/relationships" r:embed="rId6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442"/>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443"/>
                </a:ext>
              </a:extLst>
            </xdr:cNvPicPr>
          </xdr:nvPicPr>
          <xdr:blipFill>
            <a:blip xmlns:r="http://schemas.openxmlformats.org/officeDocument/2006/relationships" r:embed="rId6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444"/>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445"/>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446"/>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447"/>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448"/>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449"/>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450"/>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451"/>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452"/>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453"/>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454"/>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455"/>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456"/>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40" zoomScaleNormal="40" workbookViewId="0"/>
  </sheetViews>
  <sheetFormatPr defaultColWidth="9" defaultRowHeight="18" x14ac:dyDescent="0.2"/>
  <cols>
    <col min="1" max="1" width="4.453125" style="5" customWidth="1"/>
    <col min="2" max="34" width="11.90625" style="5" customWidth="1"/>
    <col min="35" max="35" width="4.08984375" style="5" customWidth="1"/>
    <col min="36" max="36" width="4.6328125" style="5" customWidth="1"/>
    <col min="37" max="42" width="9" style="5"/>
    <col min="43" max="43" width="41.08984375" style="5" customWidth="1"/>
    <col min="44" max="16384" width="9" style="5"/>
  </cols>
  <sheetData>
    <row r="1" spans="1:43" ht="52.5" customHeight="1" thickBot="1" x14ac:dyDescent="0.35">
      <c r="A1" s="1"/>
      <c r="B1" s="2" t="str">
        <f>データ!H6</f>
        <v>群馬県　桐生市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5" customHeight="1" x14ac:dyDescent="0.2">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5" customHeight="1" x14ac:dyDescent="0.2">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266</v>
      </c>
      <c r="AL3" s="113"/>
      <c r="AM3" s="113"/>
      <c r="AN3" s="113"/>
      <c r="AO3" s="113"/>
      <c r="AP3" s="113"/>
      <c r="AQ3" s="114"/>
    </row>
    <row r="4" spans="1:43" ht="23.15" customHeight="1" x14ac:dyDescent="0.2">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5" customHeight="1" x14ac:dyDescent="0.2">
      <c r="A5" s="1"/>
      <c r="B5" s="187" t="str">
        <f>データ!M6</f>
        <v>-</v>
      </c>
      <c r="C5" s="188"/>
      <c r="D5" s="188"/>
      <c r="E5" s="188"/>
      <c r="F5" s="168">
        <f>データ!N6</f>
        <v>1</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5" customHeight="1" x14ac:dyDescent="0.2">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2">
      <c r="A7" s="1"/>
      <c r="B7" s="167" t="str">
        <f>データ!Q6</f>
        <v>-</v>
      </c>
      <c r="C7" s="168"/>
      <c r="D7" s="168"/>
      <c r="E7" s="168"/>
      <c r="F7" s="169" t="s">
        <v>131</v>
      </c>
      <c r="G7" s="170"/>
      <c r="H7" s="170"/>
      <c r="I7" s="170"/>
      <c r="J7" s="171" t="s">
        <v>130</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5" customHeight="1" x14ac:dyDescent="0.2">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5" customHeight="1" thickBot="1" x14ac:dyDescent="0.25">
      <c r="A9" s="1"/>
      <c r="B9" s="157" t="s">
        <v>133</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5">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5" customHeight="1" x14ac:dyDescent="0.2">
      <c r="A11" s="1"/>
      <c r="B11" s="163" t="s">
        <v>20</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5" customHeight="1" x14ac:dyDescent="0.2">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5" customHeight="1" x14ac:dyDescent="0.2">
      <c r="A13" s="1"/>
      <c r="B13" s="147" t="s">
        <v>22</v>
      </c>
      <c r="C13" s="148"/>
      <c r="D13" s="148"/>
      <c r="E13" s="149"/>
      <c r="F13" s="150">
        <f>データ!AB6</f>
        <v>33351</v>
      </c>
      <c r="G13" s="151"/>
      <c r="H13" s="150">
        <f>データ!AC6</f>
        <v>28825</v>
      </c>
      <c r="I13" s="151"/>
      <c r="J13" s="150">
        <f>データ!AD6</f>
        <v>27784</v>
      </c>
      <c r="K13" s="151"/>
      <c r="L13" s="150">
        <f>データ!AE6</f>
        <v>27549</v>
      </c>
      <c r="M13" s="151"/>
      <c r="N13" s="152">
        <f>データ!AF6</f>
        <v>29629</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5" customHeight="1" x14ac:dyDescent="0.2">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5" customHeight="1" x14ac:dyDescent="0.2">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5" customHeight="1" thickBot="1" x14ac:dyDescent="0.25">
      <c r="A16" s="1"/>
      <c r="B16" s="133" t="s">
        <v>25</v>
      </c>
      <c r="C16" s="134"/>
      <c r="D16" s="134"/>
      <c r="E16" s="135"/>
      <c r="F16" s="146">
        <f>データ!AQ6</f>
        <v>33351</v>
      </c>
      <c r="G16" s="146"/>
      <c r="H16" s="146">
        <f>データ!AR6</f>
        <v>28825</v>
      </c>
      <c r="I16" s="146"/>
      <c r="J16" s="146">
        <f>データ!AS6</f>
        <v>27784</v>
      </c>
      <c r="K16" s="146"/>
      <c r="L16" s="146">
        <f>データ!AT6</f>
        <v>27549</v>
      </c>
      <c r="M16" s="146"/>
      <c r="N16" s="138">
        <f>データ!AU6</f>
        <v>29629</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5" customHeight="1" thickBot="1" x14ac:dyDescent="0.25">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5" customHeight="1" x14ac:dyDescent="0.2">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5" customHeight="1" thickBot="1" x14ac:dyDescent="0.25">
      <c r="A19" s="1"/>
      <c r="B19" s="133" t="s">
        <v>28</v>
      </c>
      <c r="C19" s="134"/>
      <c r="D19" s="134"/>
      <c r="E19" s="135"/>
      <c r="F19" s="136">
        <f>データ!AV6</f>
        <v>190930</v>
      </c>
      <c r="G19" s="136"/>
      <c r="H19" s="136"/>
      <c r="I19" s="136" t="str">
        <f>データ!AW6</f>
        <v>-</v>
      </c>
      <c r="J19" s="136"/>
      <c r="K19" s="136"/>
      <c r="L19" s="136">
        <f>データ!AX6</f>
        <v>190930</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5"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5"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5" customHeight="1" x14ac:dyDescent="0.2">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5"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267</v>
      </c>
      <c r="AL40" s="113"/>
      <c r="AM40" s="113"/>
      <c r="AN40" s="113"/>
      <c r="AO40" s="113"/>
      <c r="AP40" s="113"/>
      <c r="AQ40" s="114"/>
    </row>
    <row r="41" spans="1:43" ht="29.5" customHeight="1" x14ac:dyDescent="0.2">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4" customHeight="1" x14ac:dyDescent="0.2">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99999999999999"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99999999999999"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99999999999999"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99999999999999"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99999999999999"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99999999999999"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99999999999999"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99999999999999"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99999999999999"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99999999999999"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99999999999999"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99999999999999"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99999999999999"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99999999999999"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99999999999999"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99999999999999"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99999999999999"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99999999999999"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99999999999999"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99999999999999"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99999999999999"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99999999999999"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99999999999999"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99999999999999"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99999999999999"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99999999999999"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99999999999999"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99999999999999"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99999999999999"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99999999999999"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99999999999999"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99999999999999"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99999999999999"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99999999999999"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99999999999999"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99999999999999"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99999999999999"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99999999999999"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99999999999999"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99999999999999"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99999999999999"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99999999999999"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99999999999999"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99999999999999"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99999999999999"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99999999999999"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99999999999999"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99999999999999"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99999999999999"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99999999999999"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99999999999999"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99999999999999"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99999999999999"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99999999999999"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99999999999999"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99999999999999"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99999999999999"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265</v>
      </c>
      <c r="AL99" s="124"/>
      <c r="AM99" s="124"/>
      <c r="AN99" s="124"/>
      <c r="AO99" s="124"/>
      <c r="AP99" s="124"/>
      <c r="AQ99" s="125"/>
    </row>
    <row r="100" spans="1:43" ht="16.399999999999999"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99999999999999"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99999999999999"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99999999999999"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99999999999999"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99999999999999"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99999999999999"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99999999999999"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99999999999999"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99999999999999"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99999999999999"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99999999999999"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99999999999999"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99999999999999"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99999999999999"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99999999999999"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（最大出力合計4,660kW）</v>
      </c>
      <c r="D123" s="5" t="str">
        <f>データ!EX9</f>
        <v>（最大出力合計-kW）</v>
      </c>
      <c r="E123" s="5" t="str">
        <f>データ!GW9</f>
        <v>（最大出力合計4,660kW）</v>
      </c>
      <c r="F123" s="5" t="str">
        <f>データ!IV9</f>
        <v>（最大出力合計-kW）</v>
      </c>
      <c r="G123" s="5" t="str">
        <f>データ!KU9</f>
        <v>（最大出力合計-kW）</v>
      </c>
    </row>
  </sheetData>
  <sheetProtection algorithmName="SHA-512" hashValue="OWlcFhsiyz2J0mNrW8/vHJJTeetyGA9IIRWwDEs31vxyMylBjOf4vSISTLwW3ISeOtFR+fjyT/DauDx4ZDDfXg==" saltValue="cAZmElL5OTgdfPuQVC/hN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6"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 x14ac:dyDescent="0.2"/>
  <cols>
    <col min="2" max="6" width="11.90625" customWidth="1"/>
    <col min="7" max="7" width="18.36328125" bestFit="1" customWidth="1"/>
    <col min="8" max="8" width="12.08984375" customWidth="1"/>
    <col min="9" max="9" width="14.7265625" customWidth="1"/>
    <col min="10" max="15" width="12.08984375" customWidth="1"/>
    <col min="16" max="16" width="27" customWidth="1"/>
    <col min="17" max="17" width="27.08984375" customWidth="1"/>
    <col min="18" max="18" width="28" customWidth="1"/>
    <col min="19" max="19" width="12.08984375" customWidth="1"/>
    <col min="20" max="20" width="17.08984375" customWidth="1"/>
    <col min="21" max="49" width="12.08984375" customWidth="1"/>
    <col min="50" max="50" width="9.453125" customWidth="1"/>
    <col min="51" max="55" width="12.90625" customWidth="1"/>
    <col min="56" max="60" width="12.453125" customWidth="1"/>
    <col min="61" max="61" width="9.453125" customWidth="1"/>
    <col min="62" max="66" width="12.90625" customWidth="1"/>
    <col min="67" max="71" width="12.453125" customWidth="1"/>
    <col min="72" max="72" width="9.453125" customWidth="1"/>
    <col min="73" max="77" width="12.90625" customWidth="1"/>
    <col min="78" max="82" width="12.453125" customWidth="1"/>
    <col min="83" max="83" width="9.453125" customWidth="1"/>
    <col min="84" max="88" width="12.90625" customWidth="1"/>
    <col min="89" max="92" width="12.453125" customWidth="1"/>
    <col min="93" max="93" width="9.453125" customWidth="1"/>
    <col min="94" max="98" width="12.90625" customWidth="1"/>
    <col min="99" max="103" width="12.453125" customWidth="1"/>
    <col min="104" max="104" width="9.36328125" customWidth="1"/>
    <col min="105" max="109" width="12.90625" customWidth="1"/>
    <col min="110" max="113" width="12.453125" customWidth="1"/>
    <col min="114" max="114" width="9.36328125" customWidth="1"/>
    <col min="115" max="119" width="12.90625" customWidth="1"/>
    <col min="120" max="123" width="12.453125" customWidth="1"/>
    <col min="124" max="124" width="9.36328125" customWidth="1"/>
    <col min="125" max="129" width="12.90625" customWidth="1"/>
    <col min="130" max="133" width="12.453125" customWidth="1"/>
    <col min="134" max="134" width="9.36328125" customWidth="1"/>
    <col min="135" max="139" width="12.90625" customWidth="1"/>
    <col min="140" max="143" width="12.453125" customWidth="1"/>
    <col min="144" max="144" width="9.36328125" customWidth="1"/>
    <col min="145" max="149" width="12.90625" customWidth="1"/>
    <col min="150" max="154" width="12.453125" customWidth="1"/>
    <col min="155" max="155" width="9.08984375" customWidth="1"/>
    <col min="156" max="160" width="11.6328125" customWidth="1"/>
    <col min="161" max="164" width="12.453125" customWidth="1"/>
    <col min="165" max="165" width="9.08984375" customWidth="1"/>
    <col min="166" max="170" width="11.6328125" customWidth="1"/>
    <col min="171" max="174" width="12.453125" customWidth="1"/>
    <col min="175" max="175" width="9.08984375" customWidth="1"/>
    <col min="176" max="180" width="11.6328125" customWidth="1"/>
    <col min="181" max="184" width="12.453125" customWidth="1"/>
    <col min="185" max="185" width="9.08984375" customWidth="1"/>
    <col min="186" max="190" width="11.6328125" customWidth="1"/>
    <col min="191" max="194" width="12.453125" customWidth="1"/>
    <col min="195" max="195" width="9.08984375" customWidth="1"/>
    <col min="196" max="200" width="11.6328125" customWidth="1"/>
    <col min="201" max="205" width="12.453125" customWidth="1"/>
    <col min="206" max="206" width="9.08984375" customWidth="1"/>
    <col min="207" max="211" width="11.6328125" customWidth="1"/>
    <col min="212" max="215" width="12.453125" customWidth="1"/>
    <col min="216" max="216" width="9.08984375" customWidth="1"/>
    <col min="217" max="221" width="11.6328125" customWidth="1"/>
    <col min="222" max="225" width="12.453125" customWidth="1"/>
    <col min="226" max="226" width="9.08984375" customWidth="1"/>
    <col min="227" max="231" width="11.6328125" customWidth="1"/>
    <col min="232" max="235" width="12.453125" customWidth="1"/>
    <col min="236" max="236" width="9.08984375" customWidth="1"/>
    <col min="237" max="241" width="11.6328125" customWidth="1"/>
    <col min="242" max="245" width="12.453125" customWidth="1"/>
    <col min="246" max="246" width="9.08984375" customWidth="1"/>
    <col min="247" max="251" width="11.6328125" customWidth="1"/>
    <col min="252" max="256" width="12.453125" customWidth="1"/>
    <col min="257" max="257" width="9.08984375" customWidth="1"/>
    <col min="258" max="262" width="11.6328125" customWidth="1"/>
    <col min="263" max="266" width="12.453125" customWidth="1"/>
    <col min="267" max="267" width="9.08984375" customWidth="1"/>
    <col min="268" max="272" width="11.6328125" customWidth="1"/>
    <col min="273" max="276" width="12.453125" customWidth="1"/>
    <col min="277" max="277" width="9.08984375" customWidth="1"/>
    <col min="278" max="282" width="11.6328125" customWidth="1"/>
    <col min="283" max="286" width="12.453125" customWidth="1"/>
    <col min="287" max="287" width="9.08984375" customWidth="1"/>
    <col min="288" max="292" width="11.6328125" customWidth="1"/>
    <col min="293" max="296" width="12.453125" customWidth="1"/>
    <col min="297" max="297" width="9.08984375" customWidth="1"/>
    <col min="298" max="302" width="11.6328125" customWidth="1"/>
    <col min="303" max="307" width="12.453125" customWidth="1"/>
    <col min="308" max="308" width="9.08984375" customWidth="1"/>
    <col min="309" max="313" width="11.6328125" customWidth="1"/>
    <col min="314" max="317" width="12.453125" customWidth="1"/>
    <col min="318" max="318" width="9.08984375" customWidth="1"/>
    <col min="319" max="323" width="11.6328125" customWidth="1"/>
    <col min="324" max="327" width="12.453125" customWidth="1"/>
    <col min="328" max="328" width="9.08984375" customWidth="1"/>
    <col min="329" max="333" width="11.6328125" customWidth="1"/>
    <col min="334" max="337" width="12.453125" customWidth="1"/>
    <col min="338" max="338" width="9.08984375" customWidth="1"/>
    <col min="339" max="343" width="11.6328125" customWidth="1"/>
    <col min="344" max="347" width="12.453125" customWidth="1"/>
    <col min="348" max="348" width="9.08984375" customWidth="1"/>
    <col min="349" max="353" width="11.6328125" customWidth="1"/>
    <col min="354" max="357" width="12.4531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26" x14ac:dyDescent="0.2">
      <c r="A6" s="49" t="s">
        <v>118</v>
      </c>
      <c r="B6" s="67" t="str">
        <f>B7</f>
        <v>2019</v>
      </c>
      <c r="C6" s="67" t="str">
        <f t="shared" ref="C6:AX6" si="6">C7</f>
        <v>102032</v>
      </c>
      <c r="D6" s="67" t="str">
        <f t="shared" si="6"/>
        <v>47</v>
      </c>
      <c r="E6" s="67" t="str">
        <f t="shared" si="6"/>
        <v>04</v>
      </c>
      <c r="F6" s="67" t="str">
        <f t="shared" si="6"/>
        <v>0</v>
      </c>
      <c r="G6" s="67" t="str">
        <f t="shared" si="6"/>
        <v>000</v>
      </c>
      <c r="H6" s="67" t="str">
        <f t="shared" si="6"/>
        <v>群馬県　桐生市</v>
      </c>
      <c r="I6" s="67" t="str">
        <f t="shared" si="6"/>
        <v>法非適用</v>
      </c>
      <c r="J6" s="67" t="str">
        <f t="shared" si="6"/>
        <v>電気事業</v>
      </c>
      <c r="K6" s="67" t="str">
        <f t="shared" si="6"/>
        <v>非設置</v>
      </c>
      <c r="L6" s="68" t="str">
        <f t="shared" si="6"/>
        <v>該当数値なし</v>
      </c>
      <c r="M6" s="69" t="str">
        <f t="shared" si="6"/>
        <v>-</v>
      </c>
      <c r="N6" s="69">
        <f t="shared" si="6"/>
        <v>1</v>
      </c>
      <c r="O6" s="69" t="str">
        <f t="shared" si="6"/>
        <v>-</v>
      </c>
      <c r="P6" s="69" t="str">
        <f t="shared" si="6"/>
        <v>-</v>
      </c>
      <c r="Q6" s="69" t="str">
        <f t="shared" si="6"/>
        <v>-</v>
      </c>
      <c r="R6" s="70" t="str">
        <f>R7</f>
        <v>令和2年3月31日　桐生市清掃センター発電所</v>
      </c>
      <c r="S6" s="71" t="str">
        <f t="shared" si="6"/>
        <v>-</v>
      </c>
      <c r="T6" s="67" t="str">
        <f t="shared" si="6"/>
        <v>無</v>
      </c>
      <c r="U6" s="71" t="str">
        <f t="shared" si="6"/>
        <v>株式会社エネット</v>
      </c>
      <c r="V6" s="68" t="str">
        <f t="shared" si="6"/>
        <v>-</v>
      </c>
      <c r="W6" s="69" t="str">
        <f>W7</f>
        <v>-</v>
      </c>
      <c r="X6" s="69" t="str">
        <f t="shared" si="6"/>
        <v>-</v>
      </c>
      <c r="Y6" s="69" t="str">
        <f t="shared" si="6"/>
        <v>-</v>
      </c>
      <c r="Z6" s="69" t="str">
        <f t="shared" si="6"/>
        <v>-</v>
      </c>
      <c r="AA6" s="69" t="str">
        <f t="shared" si="6"/>
        <v>-</v>
      </c>
      <c r="AB6" s="69">
        <f t="shared" si="6"/>
        <v>33351</v>
      </c>
      <c r="AC6" s="69">
        <f t="shared" si="6"/>
        <v>28825</v>
      </c>
      <c r="AD6" s="69">
        <f t="shared" si="6"/>
        <v>27784</v>
      </c>
      <c r="AE6" s="69">
        <f t="shared" si="6"/>
        <v>27549</v>
      </c>
      <c r="AF6" s="69">
        <f t="shared" si="6"/>
        <v>29629</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33351</v>
      </c>
      <c r="AR6" s="69">
        <f t="shared" si="6"/>
        <v>28825</v>
      </c>
      <c r="AS6" s="69">
        <f t="shared" si="6"/>
        <v>27784</v>
      </c>
      <c r="AT6" s="69">
        <f t="shared" si="6"/>
        <v>27549</v>
      </c>
      <c r="AU6" s="69">
        <f t="shared" si="6"/>
        <v>29629</v>
      </c>
      <c r="AV6" s="69">
        <f t="shared" si="6"/>
        <v>190930</v>
      </c>
      <c r="AW6" s="69" t="str">
        <f t="shared" si="6"/>
        <v>-</v>
      </c>
      <c r="AX6" s="69">
        <f t="shared" si="6"/>
        <v>190930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26" x14ac:dyDescent="0.2">
      <c r="A7" s="49"/>
      <c r="B7" s="77" t="s">
        <v>119</v>
      </c>
      <c r="C7" s="77" t="s">
        <v>120</v>
      </c>
      <c r="D7" s="77" t="s">
        <v>121</v>
      </c>
      <c r="E7" s="77" t="s">
        <v>122</v>
      </c>
      <c r="F7" s="77" t="s">
        <v>123</v>
      </c>
      <c r="G7" s="77" t="s">
        <v>124</v>
      </c>
      <c r="H7" s="77" t="s">
        <v>125</v>
      </c>
      <c r="I7" s="77" t="s">
        <v>126</v>
      </c>
      <c r="J7" s="77" t="s">
        <v>127</v>
      </c>
      <c r="K7" s="77" t="s">
        <v>128</v>
      </c>
      <c r="L7" s="78" t="s">
        <v>129</v>
      </c>
      <c r="M7" s="79" t="s">
        <v>130</v>
      </c>
      <c r="N7" s="79">
        <v>1</v>
      </c>
      <c r="O7" s="80" t="s">
        <v>130</v>
      </c>
      <c r="P7" s="80" t="s">
        <v>130</v>
      </c>
      <c r="Q7" s="80" t="s">
        <v>130</v>
      </c>
      <c r="R7" s="81" t="s">
        <v>131</v>
      </c>
      <c r="S7" s="81" t="s">
        <v>130</v>
      </c>
      <c r="T7" s="82" t="s">
        <v>132</v>
      </c>
      <c r="U7" s="81" t="s">
        <v>133</v>
      </c>
      <c r="V7" s="78" t="s">
        <v>130</v>
      </c>
      <c r="W7" s="80" t="s">
        <v>130</v>
      </c>
      <c r="X7" s="80" t="s">
        <v>130</v>
      </c>
      <c r="Y7" s="80" t="s">
        <v>130</v>
      </c>
      <c r="Z7" s="80" t="s">
        <v>130</v>
      </c>
      <c r="AA7" s="80" t="s">
        <v>130</v>
      </c>
      <c r="AB7" s="80">
        <v>33351</v>
      </c>
      <c r="AC7" s="80">
        <v>28825</v>
      </c>
      <c r="AD7" s="80">
        <v>27784</v>
      </c>
      <c r="AE7" s="80">
        <v>27549</v>
      </c>
      <c r="AF7" s="80">
        <v>29629</v>
      </c>
      <c r="AG7" s="80" t="s">
        <v>130</v>
      </c>
      <c r="AH7" s="80" t="s">
        <v>130</v>
      </c>
      <c r="AI7" s="80" t="s">
        <v>130</v>
      </c>
      <c r="AJ7" s="80" t="s">
        <v>130</v>
      </c>
      <c r="AK7" s="80" t="s">
        <v>130</v>
      </c>
      <c r="AL7" s="80" t="s">
        <v>130</v>
      </c>
      <c r="AM7" s="80" t="s">
        <v>130</v>
      </c>
      <c r="AN7" s="80" t="s">
        <v>130</v>
      </c>
      <c r="AO7" s="80" t="s">
        <v>130</v>
      </c>
      <c r="AP7" s="80" t="s">
        <v>130</v>
      </c>
      <c r="AQ7" s="80">
        <v>33351</v>
      </c>
      <c r="AR7" s="80">
        <v>28825</v>
      </c>
      <c r="AS7" s="80">
        <v>27784</v>
      </c>
      <c r="AT7" s="80">
        <v>27549</v>
      </c>
      <c r="AU7" s="80">
        <v>29629</v>
      </c>
      <c r="AV7" s="80">
        <v>190930</v>
      </c>
      <c r="AW7" s="80" t="s">
        <v>130</v>
      </c>
      <c r="AX7" s="80">
        <v>190930</v>
      </c>
      <c r="AY7" s="83">
        <v>103.5</v>
      </c>
      <c r="AZ7" s="83">
        <v>142.1</v>
      </c>
      <c r="BA7" s="83">
        <v>118.9</v>
      </c>
      <c r="BB7" s="83">
        <v>604.4</v>
      </c>
      <c r="BC7" s="83">
        <v>727.8</v>
      </c>
      <c r="BD7" s="83">
        <v>118.8</v>
      </c>
      <c r="BE7" s="83">
        <v>88.8</v>
      </c>
      <c r="BF7" s="83">
        <v>121.3</v>
      </c>
      <c r="BG7" s="83">
        <v>123.2</v>
      </c>
      <c r="BH7" s="83">
        <v>134.69999999999999</v>
      </c>
      <c r="BI7" s="83">
        <v>100</v>
      </c>
      <c r="BJ7" s="83">
        <v>2486.6999999999998</v>
      </c>
      <c r="BK7" s="83">
        <v>1530.1</v>
      </c>
      <c r="BL7" s="83">
        <v>1181.3</v>
      </c>
      <c r="BM7" s="83">
        <v>1187.5</v>
      </c>
      <c r="BN7" s="83">
        <v>1365.1</v>
      </c>
      <c r="BO7" s="83">
        <v>255.4</v>
      </c>
      <c r="BP7" s="83">
        <v>269.8</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v>16177.4</v>
      </c>
      <c r="CG7" s="83">
        <v>9339.9</v>
      </c>
      <c r="CH7" s="83">
        <v>9737.6</v>
      </c>
      <c r="CI7" s="83">
        <v>1866.3</v>
      </c>
      <c r="CJ7" s="83">
        <v>1634.8</v>
      </c>
      <c r="CK7" s="83">
        <v>18815.8</v>
      </c>
      <c r="CL7" s="83">
        <v>22847.9</v>
      </c>
      <c r="CM7" s="83">
        <v>19199</v>
      </c>
      <c r="CN7" s="83">
        <v>19830.400000000001</v>
      </c>
      <c r="CO7" s="83">
        <v>19066.3</v>
      </c>
      <c r="CP7" s="80">
        <v>13679</v>
      </c>
      <c r="CQ7" s="80">
        <v>65618</v>
      </c>
      <c r="CR7" s="80">
        <v>30763</v>
      </c>
      <c r="CS7" s="80">
        <v>149898</v>
      </c>
      <c r="CT7" s="80">
        <v>180757</v>
      </c>
      <c r="CU7" s="80">
        <v>37685</v>
      </c>
      <c r="CV7" s="80">
        <v>2390</v>
      </c>
      <c r="CW7" s="80">
        <v>32739</v>
      </c>
      <c r="CX7" s="80">
        <v>34140</v>
      </c>
      <c r="CY7" s="80">
        <v>33434</v>
      </c>
      <c r="CZ7" s="80">
        <v>4660</v>
      </c>
      <c r="DA7" s="83">
        <v>84.4</v>
      </c>
      <c r="DB7" s="83">
        <v>70.599999999999994</v>
      </c>
      <c r="DC7" s="83">
        <v>68.099999999999994</v>
      </c>
      <c r="DD7" s="83">
        <v>67.5</v>
      </c>
      <c r="DE7" s="83">
        <v>72.400000000000006</v>
      </c>
      <c r="DF7" s="83">
        <v>32.4</v>
      </c>
      <c r="DG7" s="83">
        <v>36.4</v>
      </c>
      <c r="DH7" s="83">
        <v>31.6</v>
      </c>
      <c r="DI7" s="83">
        <v>31.6</v>
      </c>
      <c r="DJ7" s="83">
        <v>30.1</v>
      </c>
      <c r="DK7" s="83">
        <v>100</v>
      </c>
      <c r="DL7" s="83">
        <v>0</v>
      </c>
      <c r="DM7" s="83">
        <v>0</v>
      </c>
      <c r="DN7" s="83">
        <v>0</v>
      </c>
      <c r="DO7" s="83">
        <v>0</v>
      </c>
      <c r="DP7" s="83">
        <v>10.1</v>
      </c>
      <c r="DQ7" s="83">
        <v>8.3000000000000007</v>
      </c>
      <c r="DR7" s="83">
        <v>7.1</v>
      </c>
      <c r="DS7" s="83">
        <v>7.3</v>
      </c>
      <c r="DT7" s="83">
        <v>5.4</v>
      </c>
      <c r="DU7" s="83">
        <v>1.8</v>
      </c>
      <c r="DV7" s="83">
        <v>2.2000000000000002</v>
      </c>
      <c r="DW7" s="83">
        <v>2</v>
      </c>
      <c r="DX7" s="83">
        <v>1.4</v>
      </c>
      <c r="DY7" s="83">
        <v>0.6</v>
      </c>
      <c r="DZ7" s="83">
        <v>106.3</v>
      </c>
      <c r="EA7" s="83">
        <v>110.5</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v>0</v>
      </c>
      <c r="EP7" s="83">
        <v>0</v>
      </c>
      <c r="EQ7" s="83">
        <v>0</v>
      </c>
      <c r="ER7" s="83">
        <v>0</v>
      </c>
      <c r="ES7" s="83">
        <v>0</v>
      </c>
      <c r="ET7" s="83">
        <v>71</v>
      </c>
      <c r="EU7" s="83">
        <v>74.2</v>
      </c>
      <c r="EV7" s="83">
        <v>86.8</v>
      </c>
      <c r="EW7" s="83">
        <v>82.8</v>
      </c>
      <c r="EX7" s="83">
        <v>82.6</v>
      </c>
      <c r="EY7" s="80" t="s">
        <v>130</v>
      </c>
      <c r="EZ7" s="83" t="s">
        <v>130</v>
      </c>
      <c r="FA7" s="83" t="s">
        <v>130</v>
      </c>
      <c r="FB7" s="83" t="s">
        <v>130</v>
      </c>
      <c r="FC7" s="83" t="s">
        <v>130</v>
      </c>
      <c r="FD7" s="83" t="s">
        <v>130</v>
      </c>
      <c r="FE7" s="83">
        <v>61.8</v>
      </c>
      <c r="FF7" s="83">
        <v>61.6</v>
      </c>
      <c r="FG7" s="83">
        <v>57.7</v>
      </c>
      <c r="FH7" s="83">
        <v>57.6</v>
      </c>
      <c r="FI7" s="83">
        <v>60.4</v>
      </c>
      <c r="FJ7" s="83" t="s">
        <v>130</v>
      </c>
      <c r="FK7" s="83" t="s">
        <v>130</v>
      </c>
      <c r="FL7" s="83" t="s">
        <v>130</v>
      </c>
      <c r="FM7" s="83" t="s">
        <v>130</v>
      </c>
      <c r="FN7" s="83" t="s">
        <v>130</v>
      </c>
      <c r="FO7" s="83">
        <v>8.6999999999999993</v>
      </c>
      <c r="FP7" s="83">
        <v>6.4</v>
      </c>
      <c r="FQ7" s="83">
        <v>5.4</v>
      </c>
      <c r="FR7" s="83">
        <v>8.6999999999999993</v>
      </c>
      <c r="FS7" s="83">
        <v>16.5</v>
      </c>
      <c r="FT7" s="83" t="s">
        <v>130</v>
      </c>
      <c r="FU7" s="83" t="s">
        <v>130</v>
      </c>
      <c r="FV7" s="83" t="s">
        <v>130</v>
      </c>
      <c r="FW7" s="83" t="s">
        <v>130</v>
      </c>
      <c r="FX7" s="83" t="s">
        <v>130</v>
      </c>
      <c r="FY7" s="83">
        <v>351.4</v>
      </c>
      <c r="FZ7" s="83">
        <v>390.3</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80.599999999999994</v>
      </c>
      <c r="GT7" s="83">
        <v>85.6</v>
      </c>
      <c r="GU7" s="83">
        <v>92</v>
      </c>
      <c r="GV7" s="83">
        <v>94.7</v>
      </c>
      <c r="GW7" s="83">
        <v>96</v>
      </c>
      <c r="GX7" s="80">
        <v>4660</v>
      </c>
      <c r="GY7" s="83">
        <v>84.4</v>
      </c>
      <c r="GZ7" s="83">
        <v>70.599999999999994</v>
      </c>
      <c r="HA7" s="83">
        <v>68.099999999999994</v>
      </c>
      <c r="HB7" s="83">
        <v>67.5</v>
      </c>
      <c r="HC7" s="83">
        <v>72.400000000000006</v>
      </c>
      <c r="HD7" s="83">
        <v>46.6</v>
      </c>
      <c r="HE7" s="83">
        <v>53.5</v>
      </c>
      <c r="HF7" s="83">
        <v>67.599999999999994</v>
      </c>
      <c r="HG7" s="83">
        <v>67.8</v>
      </c>
      <c r="HH7" s="83">
        <v>71</v>
      </c>
      <c r="HI7" s="83">
        <v>100</v>
      </c>
      <c r="HJ7" s="83">
        <v>0</v>
      </c>
      <c r="HK7" s="83">
        <v>0</v>
      </c>
      <c r="HL7" s="83">
        <v>0</v>
      </c>
      <c r="HM7" s="83">
        <v>0</v>
      </c>
      <c r="HN7" s="83">
        <v>8.8000000000000007</v>
      </c>
      <c r="HO7" s="83">
        <v>5.5</v>
      </c>
      <c r="HP7" s="83">
        <v>0</v>
      </c>
      <c r="HQ7" s="83">
        <v>0.6</v>
      </c>
      <c r="HR7" s="83">
        <v>0.2</v>
      </c>
      <c r="HS7" s="83">
        <v>1.8</v>
      </c>
      <c r="HT7" s="83">
        <v>2.2000000000000002</v>
      </c>
      <c r="HU7" s="83">
        <v>2</v>
      </c>
      <c r="HV7" s="83">
        <v>1.4</v>
      </c>
      <c r="HW7" s="83">
        <v>0.6</v>
      </c>
      <c r="HX7" s="83">
        <v>13.4</v>
      </c>
      <c r="HY7" s="83">
        <v>0.5</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v>0</v>
      </c>
      <c r="IN7" s="83">
        <v>0</v>
      </c>
      <c r="IO7" s="83">
        <v>0</v>
      </c>
      <c r="IP7" s="83">
        <v>0</v>
      </c>
      <c r="IQ7" s="83">
        <v>0</v>
      </c>
      <c r="IR7" s="83">
        <v>47.3</v>
      </c>
      <c r="IS7" s="83">
        <v>43.2</v>
      </c>
      <c r="IT7" s="83">
        <v>49.1</v>
      </c>
      <c r="IU7" s="83">
        <v>33.799999999999997</v>
      </c>
      <c r="IV7" s="83">
        <v>24</v>
      </c>
      <c r="IW7" s="80" t="s">
        <v>130</v>
      </c>
      <c r="IX7" s="83" t="s">
        <v>130</v>
      </c>
      <c r="IY7" s="83" t="s">
        <v>130</v>
      </c>
      <c r="IZ7" s="83" t="s">
        <v>130</v>
      </c>
      <c r="JA7" s="83" t="s">
        <v>130</v>
      </c>
      <c r="JB7" s="83" t="s">
        <v>130</v>
      </c>
      <c r="JC7" s="83">
        <v>13.7</v>
      </c>
      <c r="JD7" s="83">
        <v>16.5</v>
      </c>
      <c r="JE7" s="83">
        <v>15</v>
      </c>
      <c r="JF7" s="83">
        <v>12.8</v>
      </c>
      <c r="JG7" s="83">
        <v>11.1</v>
      </c>
      <c r="JH7" s="83" t="s">
        <v>130</v>
      </c>
      <c r="JI7" s="83" t="s">
        <v>130</v>
      </c>
      <c r="JJ7" s="83" t="s">
        <v>130</v>
      </c>
      <c r="JK7" s="83" t="s">
        <v>130</v>
      </c>
      <c r="JL7" s="83" t="s">
        <v>130</v>
      </c>
      <c r="JM7" s="83">
        <v>40</v>
      </c>
      <c r="JN7" s="83">
        <v>39.700000000000003</v>
      </c>
      <c r="JO7" s="83">
        <v>37.5</v>
      </c>
      <c r="JP7" s="83">
        <v>37.299999999999997</v>
      </c>
      <c r="JQ7" s="83">
        <v>26</v>
      </c>
      <c r="JR7" s="83" t="s">
        <v>130</v>
      </c>
      <c r="JS7" s="83" t="s">
        <v>130</v>
      </c>
      <c r="JT7" s="83" t="s">
        <v>130</v>
      </c>
      <c r="JU7" s="83" t="s">
        <v>130</v>
      </c>
      <c r="JV7" s="83" t="s">
        <v>130</v>
      </c>
      <c r="JW7" s="83">
        <v>102.9</v>
      </c>
      <c r="JX7" s="83">
        <v>51.8</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96</v>
      </c>
      <c r="KR7" s="83">
        <v>97.5</v>
      </c>
      <c r="KS7" s="83">
        <v>96.6</v>
      </c>
      <c r="KT7" s="83">
        <v>84</v>
      </c>
      <c r="KU7" s="83">
        <v>95.9</v>
      </c>
      <c r="KV7" s="80" t="s">
        <v>130</v>
      </c>
      <c r="KW7" s="83" t="s">
        <v>130</v>
      </c>
      <c r="KX7" s="83" t="s">
        <v>130</v>
      </c>
      <c r="KY7" s="83" t="s">
        <v>130</v>
      </c>
      <c r="KZ7" s="83" t="s">
        <v>130</v>
      </c>
      <c r="LA7" s="83" t="s">
        <v>130</v>
      </c>
      <c r="LB7" s="83">
        <v>12</v>
      </c>
      <c r="LC7" s="83">
        <v>14.5</v>
      </c>
      <c r="LD7" s="83">
        <v>14.9</v>
      </c>
      <c r="LE7" s="83">
        <v>15.3</v>
      </c>
      <c r="LF7" s="83">
        <v>14.9</v>
      </c>
      <c r="LG7" s="83" t="s">
        <v>130</v>
      </c>
      <c r="LH7" s="83" t="s">
        <v>130</v>
      </c>
      <c r="LI7" s="83" t="s">
        <v>130</v>
      </c>
      <c r="LJ7" s="83" t="s">
        <v>130</v>
      </c>
      <c r="LK7" s="83" t="s">
        <v>130</v>
      </c>
      <c r="LL7" s="83">
        <v>0.3</v>
      </c>
      <c r="LM7" s="83">
        <v>0.3</v>
      </c>
      <c r="LN7" s="83">
        <v>0.3</v>
      </c>
      <c r="LO7" s="83">
        <v>0.7</v>
      </c>
      <c r="LP7" s="83">
        <v>0.4</v>
      </c>
      <c r="LQ7" s="83" t="s">
        <v>130</v>
      </c>
      <c r="LR7" s="83" t="s">
        <v>130</v>
      </c>
      <c r="LS7" s="83" t="s">
        <v>130</v>
      </c>
      <c r="LT7" s="83" t="s">
        <v>130</v>
      </c>
      <c r="LU7" s="83" t="s">
        <v>130</v>
      </c>
      <c r="LV7" s="83">
        <v>207.5</v>
      </c>
      <c r="LW7" s="83">
        <v>189.5</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v>98.1</v>
      </c>
      <c r="MQ7" s="83">
        <v>98.7</v>
      </c>
      <c r="MR7" s="83">
        <v>98.2</v>
      </c>
      <c r="MS7" s="83">
        <v>98.7</v>
      </c>
      <c r="MT7" s="83">
        <v>98.8</v>
      </c>
      <c r="MU7" s="83" t="s">
        <v>130</v>
      </c>
      <c r="MV7" s="83" t="s">
        <v>130</v>
      </c>
      <c r="MW7" s="83" t="s">
        <v>130</v>
      </c>
      <c r="MX7" s="83" t="s">
        <v>130</v>
      </c>
      <c r="MY7" s="83">
        <v>1</v>
      </c>
      <c r="MZ7" s="83">
        <v>1</v>
      </c>
      <c r="NA7" s="83">
        <v>1</v>
      </c>
      <c r="NB7" s="83">
        <v>1</v>
      </c>
      <c r="NC7" s="83" t="s">
        <v>130</v>
      </c>
      <c r="ND7" s="83" t="s">
        <v>130</v>
      </c>
      <c r="NE7" s="83" t="s">
        <v>130</v>
      </c>
      <c r="NF7" s="83" t="s">
        <v>130</v>
      </c>
      <c r="NG7" s="83" t="s">
        <v>130</v>
      </c>
      <c r="NH7" s="83" t="s">
        <v>130</v>
      </c>
      <c r="NI7" s="83" t="s">
        <v>130</v>
      </c>
      <c r="NJ7" s="83" t="s">
        <v>130</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1</v>
      </c>
      <c r="GZ8" s="87" t="s">
        <v>134</v>
      </c>
      <c r="HA8" s="85"/>
      <c r="HB8" s="85"/>
      <c r="HC8" s="85"/>
      <c r="HD8" s="85"/>
      <c r="HE8" s="86"/>
      <c r="HF8" s="85"/>
      <c r="HG8" s="85"/>
      <c r="HH8" s="85" t="str">
        <f>HI4</f>
        <v>修繕費比率（％）</v>
      </c>
      <c r="HI8" s="85" t="b">
        <f>IF(SUM($N$7,$MY$7:$NB$7)=0,FALSE,TRUE)</f>
        <v>1</v>
      </c>
      <c r="HJ8" s="87" t="s">
        <v>134</v>
      </c>
      <c r="HK8" s="85"/>
      <c r="HL8" s="85"/>
      <c r="HM8" s="85"/>
      <c r="HN8" s="85"/>
      <c r="HO8" s="85"/>
      <c r="HP8" s="86"/>
      <c r="HQ8" s="85"/>
      <c r="HR8" s="85" t="str">
        <f>HS4</f>
        <v>企業債残高対料金収入比率（％）</v>
      </c>
      <c r="HS8" s="85" t="b">
        <f>IF(SUM($N$7,$MY$7:$NB$7)=0,FALSE,TRUE)</f>
        <v>1</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1</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（最大出力合計4,660kW）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（最大出力合計4,660kW）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103.5</v>
      </c>
      <c r="AZ11" s="95">
        <f>AZ7</f>
        <v>142.1</v>
      </c>
      <c r="BA11" s="95">
        <f>BA7</f>
        <v>118.9</v>
      </c>
      <c r="BB11" s="95">
        <f>BB7</f>
        <v>604.4</v>
      </c>
      <c r="BC11" s="95">
        <f>BC7</f>
        <v>727.8</v>
      </c>
      <c r="BD11" s="84"/>
      <c r="BE11" s="84"/>
      <c r="BF11" s="84"/>
      <c r="BG11" s="84"/>
      <c r="BH11" s="84"/>
      <c r="BI11" s="94" t="s">
        <v>143</v>
      </c>
      <c r="BJ11" s="95">
        <f>BJ7</f>
        <v>2486.6999999999998</v>
      </c>
      <c r="BK11" s="95">
        <f>BK7</f>
        <v>1530.1</v>
      </c>
      <c r="BL11" s="95">
        <f>BL7</f>
        <v>1181.3</v>
      </c>
      <c r="BM11" s="95">
        <f>BM7</f>
        <v>1187.5</v>
      </c>
      <c r="BN11" s="95">
        <f>BN7</f>
        <v>1365.1</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143</v>
      </c>
      <c r="CF11" s="95">
        <f>CF7</f>
        <v>16177.4</v>
      </c>
      <c r="CG11" s="95">
        <f>CG7</f>
        <v>9339.9</v>
      </c>
      <c r="CH11" s="95">
        <f>CH7</f>
        <v>9737.6</v>
      </c>
      <c r="CI11" s="95">
        <f>CI7</f>
        <v>1866.3</v>
      </c>
      <c r="CJ11" s="95">
        <f>CJ7</f>
        <v>1634.8</v>
      </c>
      <c r="CK11" s="84"/>
      <c r="CL11" s="84"/>
      <c r="CM11" s="84"/>
      <c r="CN11" s="84"/>
      <c r="CO11" s="94" t="s">
        <v>143</v>
      </c>
      <c r="CP11" s="96">
        <f>CP7</f>
        <v>13679</v>
      </c>
      <c r="CQ11" s="96">
        <f>CQ7</f>
        <v>65618</v>
      </c>
      <c r="CR11" s="96">
        <f>CR7</f>
        <v>30763</v>
      </c>
      <c r="CS11" s="96">
        <f>CS7</f>
        <v>149898</v>
      </c>
      <c r="CT11" s="96">
        <f>CT7</f>
        <v>180757</v>
      </c>
      <c r="CU11" s="84"/>
      <c r="CV11" s="84"/>
      <c r="CW11" s="84"/>
      <c r="CX11" s="84"/>
      <c r="CY11" s="84"/>
      <c r="CZ11" s="94" t="s">
        <v>143</v>
      </c>
      <c r="DA11" s="95">
        <f>DA7</f>
        <v>84.4</v>
      </c>
      <c r="DB11" s="95">
        <f>DB7</f>
        <v>70.599999999999994</v>
      </c>
      <c r="DC11" s="95">
        <f>DC7</f>
        <v>68.099999999999994</v>
      </c>
      <c r="DD11" s="95">
        <f>DD7</f>
        <v>67.5</v>
      </c>
      <c r="DE11" s="95">
        <f>DE7</f>
        <v>72.400000000000006</v>
      </c>
      <c r="DF11" s="84"/>
      <c r="DG11" s="84"/>
      <c r="DH11" s="84"/>
      <c r="DI11" s="84"/>
      <c r="DJ11" s="94" t="s">
        <v>143</v>
      </c>
      <c r="DK11" s="95">
        <f>DK7</f>
        <v>100</v>
      </c>
      <c r="DL11" s="95">
        <f>DL7</f>
        <v>0</v>
      </c>
      <c r="DM11" s="95">
        <f>DM7</f>
        <v>0</v>
      </c>
      <c r="DN11" s="95">
        <f>DN7</f>
        <v>0</v>
      </c>
      <c r="DO11" s="95">
        <f>DO7</f>
        <v>0</v>
      </c>
      <c r="DP11" s="84"/>
      <c r="DQ11" s="84"/>
      <c r="DR11" s="84"/>
      <c r="DS11" s="84"/>
      <c r="DT11" s="94" t="s">
        <v>143</v>
      </c>
      <c r="DU11" s="95">
        <f>DU7</f>
        <v>1.8</v>
      </c>
      <c r="DV11" s="95">
        <f>DV7</f>
        <v>2.2000000000000002</v>
      </c>
      <c r="DW11" s="95">
        <f>DW7</f>
        <v>2</v>
      </c>
      <c r="DX11" s="95">
        <f>DX7</f>
        <v>1.4</v>
      </c>
      <c r="DY11" s="95">
        <f>DY7</f>
        <v>0.6</v>
      </c>
      <c r="DZ11" s="84"/>
      <c r="EA11" s="84"/>
      <c r="EB11" s="84"/>
      <c r="EC11" s="84"/>
      <c r="ED11" s="94" t="s">
        <v>143</v>
      </c>
      <c r="EE11" s="95" t="str">
        <f>EE7</f>
        <v>-</v>
      </c>
      <c r="EF11" s="95" t="str">
        <f>EF7</f>
        <v>-</v>
      </c>
      <c r="EG11" s="95" t="str">
        <f>EG7</f>
        <v>-</v>
      </c>
      <c r="EH11" s="95" t="str">
        <f>EH7</f>
        <v>-</v>
      </c>
      <c r="EI11" s="95" t="str">
        <f>EI7</f>
        <v>-</v>
      </c>
      <c r="EJ11" s="84"/>
      <c r="EK11" s="84"/>
      <c r="EL11" s="84"/>
      <c r="EM11" s="84"/>
      <c r="EN11" s="94" t="s">
        <v>143</v>
      </c>
      <c r="EO11" s="95">
        <f>EO7</f>
        <v>0</v>
      </c>
      <c r="EP11" s="95">
        <f>EP7</f>
        <v>0</v>
      </c>
      <c r="EQ11" s="95">
        <f>EQ7</f>
        <v>0</v>
      </c>
      <c r="ER11" s="95">
        <f>ER7</f>
        <v>0</v>
      </c>
      <c r="ES11" s="95">
        <f>ES7</f>
        <v>0</v>
      </c>
      <c r="ET11" s="84"/>
      <c r="EU11" s="84"/>
      <c r="EV11" s="84"/>
      <c r="EW11" s="84"/>
      <c r="EX11" s="84"/>
      <c r="EY11" s="94" t="s">
        <v>143</v>
      </c>
      <c r="EZ11" s="95" t="str">
        <f>EZ7</f>
        <v>-</v>
      </c>
      <c r="FA11" s="95" t="str">
        <f>FA7</f>
        <v>-</v>
      </c>
      <c r="FB11" s="95" t="str">
        <f>FB7</f>
        <v>-</v>
      </c>
      <c r="FC11" s="95" t="str">
        <f>FC7</f>
        <v>-</v>
      </c>
      <c r="FD11" s="95" t="str">
        <f>FD7</f>
        <v>-</v>
      </c>
      <c r="FE11" s="84"/>
      <c r="FF11" s="84"/>
      <c r="FG11" s="84"/>
      <c r="FH11" s="84"/>
      <c r="FI11" s="94" t="s">
        <v>143</v>
      </c>
      <c r="FJ11" s="95" t="str">
        <f>FJ7</f>
        <v>-</v>
      </c>
      <c r="FK11" s="95" t="str">
        <f>FK7</f>
        <v>-</v>
      </c>
      <c r="FL11" s="95" t="str">
        <f>FL7</f>
        <v>-</v>
      </c>
      <c r="FM11" s="95" t="str">
        <f>FM7</f>
        <v>-</v>
      </c>
      <c r="FN11" s="95" t="str">
        <f>FN7</f>
        <v>-</v>
      </c>
      <c r="FO11" s="84"/>
      <c r="FP11" s="84"/>
      <c r="FQ11" s="84"/>
      <c r="FR11" s="84"/>
      <c r="FS11" s="94" t="s">
        <v>143</v>
      </c>
      <c r="FT11" s="95" t="str">
        <f>FT7</f>
        <v>-</v>
      </c>
      <c r="FU11" s="95" t="str">
        <f>FU7</f>
        <v>-</v>
      </c>
      <c r="FV11" s="95" t="str">
        <f>FV7</f>
        <v>-</v>
      </c>
      <c r="FW11" s="95" t="str">
        <f>FW7</f>
        <v>-</v>
      </c>
      <c r="FX11" s="95" t="str">
        <f>FX7</f>
        <v>-</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143</v>
      </c>
      <c r="GN11" s="95" t="str">
        <f>GN7</f>
        <v>-</v>
      </c>
      <c r="GO11" s="95" t="str">
        <f>GO7</f>
        <v>-</v>
      </c>
      <c r="GP11" s="95" t="str">
        <f>GP7</f>
        <v>-</v>
      </c>
      <c r="GQ11" s="95" t="str">
        <f>GQ7</f>
        <v>-</v>
      </c>
      <c r="GR11" s="95" t="str">
        <f>GR7</f>
        <v>-</v>
      </c>
      <c r="GS11" s="84"/>
      <c r="GT11" s="84"/>
      <c r="GU11" s="84"/>
      <c r="GV11" s="84"/>
      <c r="GW11" s="84"/>
      <c r="GX11" s="94" t="s">
        <v>143</v>
      </c>
      <c r="GY11" s="95">
        <f>GY7</f>
        <v>84.4</v>
      </c>
      <c r="GZ11" s="95">
        <f>GZ7</f>
        <v>70.599999999999994</v>
      </c>
      <c r="HA11" s="95">
        <f>HA7</f>
        <v>68.099999999999994</v>
      </c>
      <c r="HB11" s="95">
        <f>HB7</f>
        <v>67.5</v>
      </c>
      <c r="HC11" s="95">
        <f>HC7</f>
        <v>72.400000000000006</v>
      </c>
      <c r="HD11" s="84"/>
      <c r="HE11" s="84"/>
      <c r="HF11" s="84"/>
      <c r="HG11" s="84"/>
      <c r="HH11" s="94" t="s">
        <v>143</v>
      </c>
      <c r="HI11" s="95">
        <f>HI7</f>
        <v>100</v>
      </c>
      <c r="HJ11" s="95">
        <f>HJ7</f>
        <v>0</v>
      </c>
      <c r="HK11" s="95">
        <f>HK7</f>
        <v>0</v>
      </c>
      <c r="HL11" s="95">
        <f>HL7</f>
        <v>0</v>
      </c>
      <c r="HM11" s="95">
        <f>HM7</f>
        <v>0</v>
      </c>
      <c r="HN11" s="84"/>
      <c r="HO11" s="84"/>
      <c r="HP11" s="84"/>
      <c r="HQ11" s="84"/>
      <c r="HR11" s="94" t="s">
        <v>143</v>
      </c>
      <c r="HS11" s="95">
        <f>HS7</f>
        <v>1.8</v>
      </c>
      <c r="HT11" s="95">
        <f>HT7</f>
        <v>2.2000000000000002</v>
      </c>
      <c r="HU11" s="95">
        <f>HU7</f>
        <v>2</v>
      </c>
      <c r="HV11" s="95">
        <f>HV7</f>
        <v>1.4</v>
      </c>
      <c r="HW11" s="95">
        <f>HW7</f>
        <v>0.6</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f>IM7</f>
        <v>0</v>
      </c>
      <c r="IN11" s="95">
        <f>IN7</f>
        <v>0</v>
      </c>
      <c r="IO11" s="95">
        <f>IO7</f>
        <v>0</v>
      </c>
      <c r="IP11" s="95">
        <f>IP7</f>
        <v>0</v>
      </c>
      <c r="IQ11" s="95">
        <f>IQ7</f>
        <v>0</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143</v>
      </c>
      <c r="KW11" s="95" t="str">
        <f>KW7</f>
        <v>-</v>
      </c>
      <c r="KX11" s="95" t="str">
        <f>KX7</f>
        <v>-</v>
      </c>
      <c r="KY11" s="95" t="str">
        <f>KY7</f>
        <v>-</v>
      </c>
      <c r="KZ11" s="95" t="str">
        <f>KZ7</f>
        <v>-</v>
      </c>
      <c r="LA11" s="95" t="str">
        <f>LA7</f>
        <v>-</v>
      </c>
      <c r="LB11" s="84"/>
      <c r="LC11" s="84"/>
      <c r="LD11" s="84"/>
      <c r="LE11" s="84"/>
      <c r="LF11" s="94" t="s">
        <v>143</v>
      </c>
      <c r="LG11" s="95" t="str">
        <f>LG7</f>
        <v>-</v>
      </c>
      <c r="LH11" s="95" t="str">
        <f>LH7</f>
        <v>-</v>
      </c>
      <c r="LI11" s="95" t="str">
        <f>LI7</f>
        <v>-</v>
      </c>
      <c r="LJ11" s="95" t="str">
        <f>LJ7</f>
        <v>-</v>
      </c>
      <c r="LK11" s="95" t="str">
        <f>LK7</f>
        <v>-</v>
      </c>
      <c r="LL11" s="84"/>
      <c r="LM11" s="84"/>
      <c r="LN11" s="84"/>
      <c r="LO11" s="84"/>
      <c r="LP11" s="94" t="s">
        <v>143</v>
      </c>
      <c r="LQ11" s="95" t="str">
        <f>LQ7</f>
        <v>-</v>
      </c>
      <c r="LR11" s="95" t="str">
        <f>LR7</f>
        <v>-</v>
      </c>
      <c r="LS11" s="95" t="str">
        <f>LS7</f>
        <v>-</v>
      </c>
      <c r="LT11" s="95" t="str">
        <f>LT7</f>
        <v>-</v>
      </c>
      <c r="LU11" s="95" t="str">
        <f>LU7</f>
        <v>-</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143</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118.8</v>
      </c>
      <c r="AZ12" s="95">
        <f>BE7</f>
        <v>88.8</v>
      </c>
      <c r="BA12" s="95">
        <f>BF7</f>
        <v>121.3</v>
      </c>
      <c r="BB12" s="95">
        <f>BG7</f>
        <v>123.2</v>
      </c>
      <c r="BC12" s="95">
        <f>BH7</f>
        <v>134.69999999999999</v>
      </c>
      <c r="BD12" s="84"/>
      <c r="BE12" s="84"/>
      <c r="BF12" s="84"/>
      <c r="BG12" s="84"/>
      <c r="BH12" s="84"/>
      <c r="BI12" s="94" t="s">
        <v>144</v>
      </c>
      <c r="BJ12" s="95">
        <f>BO7</f>
        <v>255.4</v>
      </c>
      <c r="BK12" s="95">
        <f>BP7</f>
        <v>269.8</v>
      </c>
      <c r="BL12" s="95">
        <f>BQ7</f>
        <v>247.9</v>
      </c>
      <c r="BM12" s="95">
        <f>BR7</f>
        <v>240.1</v>
      </c>
      <c r="BN12" s="95">
        <f>BS7</f>
        <v>255.5</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f>CK7</f>
        <v>18815.8</v>
      </c>
      <c r="CG12" s="95">
        <f>CL7</f>
        <v>22847.9</v>
      </c>
      <c r="CH12" s="95">
        <f>CM7</f>
        <v>19199</v>
      </c>
      <c r="CI12" s="95">
        <f>CN7</f>
        <v>19830.400000000001</v>
      </c>
      <c r="CJ12" s="95">
        <f>CO7</f>
        <v>19066.3</v>
      </c>
      <c r="CK12" s="84"/>
      <c r="CL12" s="84"/>
      <c r="CM12" s="84"/>
      <c r="CN12" s="84"/>
      <c r="CO12" s="94" t="s">
        <v>144</v>
      </c>
      <c r="CP12" s="96">
        <f>CU7</f>
        <v>37685</v>
      </c>
      <c r="CQ12" s="96">
        <f>CV7</f>
        <v>2390</v>
      </c>
      <c r="CR12" s="96">
        <f>CW7</f>
        <v>32739</v>
      </c>
      <c r="CS12" s="96">
        <f>CX7</f>
        <v>34140</v>
      </c>
      <c r="CT12" s="96">
        <f>CY7</f>
        <v>33434</v>
      </c>
      <c r="CU12" s="84"/>
      <c r="CV12" s="84"/>
      <c r="CW12" s="84"/>
      <c r="CX12" s="84"/>
      <c r="CY12" s="84"/>
      <c r="CZ12" s="94" t="s">
        <v>144</v>
      </c>
      <c r="DA12" s="95">
        <f>DF7</f>
        <v>32.4</v>
      </c>
      <c r="DB12" s="95">
        <f>DG7</f>
        <v>36.4</v>
      </c>
      <c r="DC12" s="95">
        <f>DH7</f>
        <v>31.6</v>
      </c>
      <c r="DD12" s="95">
        <f>DI7</f>
        <v>31.6</v>
      </c>
      <c r="DE12" s="95">
        <f>DJ7</f>
        <v>30.1</v>
      </c>
      <c r="DF12" s="84"/>
      <c r="DG12" s="84"/>
      <c r="DH12" s="84"/>
      <c r="DI12" s="84"/>
      <c r="DJ12" s="94" t="s">
        <v>144</v>
      </c>
      <c r="DK12" s="95">
        <f>DP7</f>
        <v>10.1</v>
      </c>
      <c r="DL12" s="95">
        <f>DQ7</f>
        <v>8.3000000000000007</v>
      </c>
      <c r="DM12" s="95">
        <f>DR7</f>
        <v>7.1</v>
      </c>
      <c r="DN12" s="95">
        <f>DS7</f>
        <v>7.3</v>
      </c>
      <c r="DO12" s="95">
        <f>DT7</f>
        <v>5.4</v>
      </c>
      <c r="DP12" s="84"/>
      <c r="DQ12" s="84"/>
      <c r="DR12" s="84"/>
      <c r="DS12" s="84"/>
      <c r="DT12" s="94" t="s">
        <v>144</v>
      </c>
      <c r="DU12" s="95">
        <f>DZ7</f>
        <v>106.3</v>
      </c>
      <c r="DV12" s="95">
        <f>EA7</f>
        <v>110.5</v>
      </c>
      <c r="DW12" s="95">
        <f>EB7</f>
        <v>156.5</v>
      </c>
      <c r="DX12" s="95">
        <f>EC7</f>
        <v>157.6</v>
      </c>
      <c r="DY12" s="95">
        <f>ED7</f>
        <v>173.7</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f>ET7</f>
        <v>71</v>
      </c>
      <c r="EP12" s="95">
        <f>EU7</f>
        <v>74.2</v>
      </c>
      <c r="EQ12" s="95">
        <f>EV7</f>
        <v>86.8</v>
      </c>
      <c r="ER12" s="95">
        <f>EW7</f>
        <v>82.8</v>
      </c>
      <c r="ES12" s="95">
        <f>EX7</f>
        <v>82.6</v>
      </c>
      <c r="ET12" s="84"/>
      <c r="EU12" s="84"/>
      <c r="EV12" s="84"/>
      <c r="EW12" s="84"/>
      <c r="EX12" s="84"/>
      <c r="EY12" s="94" t="s">
        <v>144</v>
      </c>
      <c r="EZ12" s="95" t="str">
        <f>IF($EZ$8,FE7,"-")</f>
        <v>-</v>
      </c>
      <c r="FA12" s="95" t="str">
        <f>IF($EZ$8,FF7,"-")</f>
        <v>-</v>
      </c>
      <c r="FB12" s="95" t="str">
        <f>IF($EZ$8,FG7,"-")</f>
        <v>-</v>
      </c>
      <c r="FC12" s="95" t="str">
        <f>IF($EZ$8,FH7,"-")</f>
        <v>-</v>
      </c>
      <c r="FD12" s="95" t="str">
        <f>IF($EZ$8,FI7,"-")</f>
        <v>-</v>
      </c>
      <c r="FE12" s="84"/>
      <c r="FF12" s="84"/>
      <c r="FG12" s="84"/>
      <c r="FH12" s="84"/>
      <c r="FI12" s="94" t="s">
        <v>144</v>
      </c>
      <c r="FJ12" s="95" t="str">
        <f>IF($FJ$8,FO7,"-")</f>
        <v>-</v>
      </c>
      <c r="FK12" s="95" t="str">
        <f>IF($FJ$8,FP7,"-")</f>
        <v>-</v>
      </c>
      <c r="FL12" s="95" t="str">
        <f>IF($FJ$8,FQ7,"-")</f>
        <v>-</v>
      </c>
      <c r="FM12" s="95" t="str">
        <f>IF($FJ$8,FR7,"-")</f>
        <v>-</v>
      </c>
      <c r="FN12" s="95" t="str">
        <f>IF($FJ$8,FS7,"-")</f>
        <v>-</v>
      </c>
      <c r="FO12" s="84"/>
      <c r="FP12" s="84"/>
      <c r="FQ12" s="84"/>
      <c r="FR12" s="84"/>
      <c r="FS12" s="94" t="s">
        <v>144</v>
      </c>
      <c r="FT12" s="95" t="str">
        <f>IF($FT$8,FY7,"-")</f>
        <v>-</v>
      </c>
      <c r="FU12" s="95" t="str">
        <f>IF($FT$8,FZ7,"-")</f>
        <v>-</v>
      </c>
      <c r="FV12" s="95" t="str">
        <f>IF($FT$8,GA7,"-")</f>
        <v>-</v>
      </c>
      <c r="FW12" s="95" t="str">
        <f>IF($FT$8,GB7,"-")</f>
        <v>-</v>
      </c>
      <c r="FX12" s="95" t="str">
        <f>IF($FT$8,GC7,"-")</f>
        <v>-</v>
      </c>
      <c r="FY12" s="84"/>
      <c r="FZ12" s="84"/>
      <c r="GA12" s="84"/>
      <c r="GB12" s="84"/>
      <c r="GC12" s="94" t="s">
        <v>144</v>
      </c>
      <c r="GD12" s="95" t="str">
        <f>IF($GD$8,GI7,"-")</f>
        <v>-</v>
      </c>
      <c r="GE12" s="95" t="str">
        <f>IF($GD$8,GJ7,"-")</f>
        <v>-</v>
      </c>
      <c r="GF12" s="95" t="str">
        <f>IF($GD$8,GK7,"-")</f>
        <v>-</v>
      </c>
      <c r="GG12" s="95" t="str">
        <f>IF($GD$8,GL7,"-")</f>
        <v>-</v>
      </c>
      <c r="GH12" s="95" t="str">
        <f>IF($GD$8,GM7,"-")</f>
        <v>-</v>
      </c>
      <c r="GI12" s="84"/>
      <c r="GJ12" s="84"/>
      <c r="GK12" s="84"/>
      <c r="GL12" s="84"/>
      <c r="GM12" s="94" t="s">
        <v>145</v>
      </c>
      <c r="GN12" s="95" t="str">
        <f>IF($GN$8,GS7,"-")</f>
        <v>-</v>
      </c>
      <c r="GO12" s="95" t="str">
        <f>IF($GN$8,GT7,"-")</f>
        <v>-</v>
      </c>
      <c r="GP12" s="95" t="str">
        <f>IF($GN$8,GU7,"-")</f>
        <v>-</v>
      </c>
      <c r="GQ12" s="95" t="str">
        <f>IF($GN$8,GV7,"-")</f>
        <v>-</v>
      </c>
      <c r="GR12" s="95" t="str">
        <f>IF($GN$8,GW7,"-")</f>
        <v>-</v>
      </c>
      <c r="GS12" s="84"/>
      <c r="GT12" s="84"/>
      <c r="GU12" s="84"/>
      <c r="GV12" s="84"/>
      <c r="GW12" s="84"/>
      <c r="GX12" s="94" t="s">
        <v>144</v>
      </c>
      <c r="GY12" s="95">
        <f>IF($GY$8,HD7,"-")</f>
        <v>46.6</v>
      </c>
      <c r="GZ12" s="95">
        <f>IF($GY$8,HE7,"-")</f>
        <v>53.5</v>
      </c>
      <c r="HA12" s="95">
        <f>IF($GY$8,HF7,"-")</f>
        <v>67.599999999999994</v>
      </c>
      <c r="HB12" s="95">
        <f>IF($GY$8,HG7,"-")</f>
        <v>67.8</v>
      </c>
      <c r="HC12" s="95">
        <f>IF($GY$8,HH7,"-")</f>
        <v>71</v>
      </c>
      <c r="HD12" s="84"/>
      <c r="HE12" s="84"/>
      <c r="HF12" s="84"/>
      <c r="HG12" s="84"/>
      <c r="HH12" s="94" t="s">
        <v>144</v>
      </c>
      <c r="HI12" s="95">
        <f>IF($HI$8,HN7,"-")</f>
        <v>8.8000000000000007</v>
      </c>
      <c r="HJ12" s="95">
        <f>IF($HI$8,HO7,"-")</f>
        <v>5.5</v>
      </c>
      <c r="HK12" s="95">
        <f>IF($HI$8,HP7,"-")</f>
        <v>0</v>
      </c>
      <c r="HL12" s="95">
        <f>IF($HI$8,HQ7,"-")</f>
        <v>0.6</v>
      </c>
      <c r="HM12" s="95">
        <f>IF($HI$8,HR7,"-")</f>
        <v>0.2</v>
      </c>
      <c r="HN12" s="84"/>
      <c r="HO12" s="84"/>
      <c r="HP12" s="84"/>
      <c r="HQ12" s="84"/>
      <c r="HR12" s="94" t="s">
        <v>144</v>
      </c>
      <c r="HS12" s="95">
        <f>IF($HS$8,HX7,"-")</f>
        <v>13.4</v>
      </c>
      <c r="HT12" s="95">
        <f>IF($HS$8,HY7,"-")</f>
        <v>0.5</v>
      </c>
      <c r="HU12" s="95">
        <f>IF($HS$8,HZ7,"-")</f>
        <v>25.6</v>
      </c>
      <c r="HV12" s="95">
        <f>IF($HS$8,IA7,"-")</f>
        <v>43.5</v>
      </c>
      <c r="HW12" s="95">
        <f>IF($HS$8,IB7,"-")</f>
        <v>42.8</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f>IF($IM$8,IR7,"-")</f>
        <v>47.3</v>
      </c>
      <c r="IN12" s="95">
        <f>IF($IM$8,IS7,"-")</f>
        <v>43.2</v>
      </c>
      <c r="IO12" s="95">
        <f>IF($IM$8,IT7,"-")</f>
        <v>49.1</v>
      </c>
      <c r="IP12" s="95">
        <f>IF($IM$8,IU7,"-")</f>
        <v>33.799999999999997</v>
      </c>
      <c r="IQ12" s="95">
        <f>IF($IM$8,IV7,"-")</f>
        <v>24</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144</v>
      </c>
      <c r="KW12" s="95" t="str">
        <f>IF($KW$8,LB7,"-")</f>
        <v>-</v>
      </c>
      <c r="KX12" s="95" t="str">
        <f>IF($KW$8,LC7,"-")</f>
        <v>-</v>
      </c>
      <c r="KY12" s="95" t="str">
        <f>IF($KW$8,LD7,"-")</f>
        <v>-</v>
      </c>
      <c r="KZ12" s="95" t="str">
        <f>IF($KW$8,LE7,"-")</f>
        <v>-</v>
      </c>
      <c r="LA12" s="95" t="str">
        <f>IF($KW$8,LF7,"-")</f>
        <v>-</v>
      </c>
      <c r="LB12" s="84"/>
      <c r="LC12" s="84"/>
      <c r="LD12" s="84"/>
      <c r="LE12" s="84"/>
      <c r="LF12" s="94" t="s">
        <v>144</v>
      </c>
      <c r="LG12" s="95" t="str">
        <f>IF($LG$8,LL7,"-")</f>
        <v>-</v>
      </c>
      <c r="LH12" s="95" t="str">
        <f>IF($LG$8,LM7,"-")</f>
        <v>-</v>
      </c>
      <c r="LI12" s="95" t="str">
        <f>IF($LG$8,LN7,"-")</f>
        <v>-</v>
      </c>
      <c r="LJ12" s="95" t="str">
        <f>IF($LG$8,LO7,"-")</f>
        <v>-</v>
      </c>
      <c r="LK12" s="95" t="str">
        <f>IF($LG$8,LP7,"-")</f>
        <v>-</v>
      </c>
      <c r="LL12" s="84"/>
      <c r="LM12" s="84"/>
      <c r="LN12" s="84"/>
      <c r="LO12" s="84"/>
      <c r="LP12" s="94" t="s">
        <v>144</v>
      </c>
      <c r="LQ12" s="95" t="str">
        <f>IF($LQ$8,LV7,"-")</f>
        <v>-</v>
      </c>
      <c r="LR12" s="95" t="str">
        <f>IF($LQ$8,LW7,"-")</f>
        <v>-</v>
      </c>
      <c r="LS12" s="95" t="str">
        <f>IF($LQ$8,LX7,"-")</f>
        <v>-</v>
      </c>
      <c r="LT12" s="95" t="str">
        <f>IF($LQ$8,LY7,"-")</f>
        <v>-</v>
      </c>
      <c r="LU12" s="95" t="str">
        <f>IF($LQ$8,LZ7,"-")</f>
        <v>-</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146</v>
      </c>
      <c r="AY13" s="95">
        <f>$BI$7</f>
        <v>100</v>
      </c>
      <c r="AZ13" s="95">
        <f>$BI$7</f>
        <v>100</v>
      </c>
      <c r="BA13" s="95">
        <f>$BI$7</f>
        <v>100</v>
      </c>
      <c r="BB13" s="95">
        <f>$BI$7</f>
        <v>100</v>
      </c>
      <c r="BC13" s="95">
        <f>$BI$7</f>
        <v>100</v>
      </c>
      <c r="BD13" s="84"/>
      <c r="BE13" s="84"/>
      <c r="BF13" s="84"/>
      <c r="BG13" s="84"/>
      <c r="BH13" s="84"/>
      <c r="BI13" s="94" t="s">
        <v>146</v>
      </c>
      <c r="BJ13" s="95">
        <f>$BT$7</f>
        <v>100</v>
      </c>
      <c r="BK13" s="95">
        <f>$BT$7</f>
        <v>100</v>
      </c>
      <c r="BL13" s="95">
        <f>$BT$7</f>
        <v>100</v>
      </c>
      <c r="BM13" s="95">
        <f>$BT$7</f>
        <v>100</v>
      </c>
      <c r="BN13" s="95">
        <f>$BT$7</f>
        <v>100</v>
      </c>
      <c r="BO13" s="84"/>
      <c r="BP13" s="84"/>
      <c r="BQ13" s="84"/>
      <c r="BR13" s="84"/>
      <c r="BS13" s="84"/>
      <c r="BT13" s="94" t="s">
        <v>146</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147</v>
      </c>
      <c r="C14" s="99"/>
      <c r="D14" s="100"/>
      <c r="E14" s="99"/>
      <c r="F14" s="206" t="s">
        <v>148</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149</v>
      </c>
      <c r="C15" s="196"/>
      <c r="D15" s="100"/>
      <c r="E15" s="97">
        <v>1</v>
      </c>
      <c r="F15" s="196" t="s">
        <v>150</v>
      </c>
      <c r="G15" s="196"/>
      <c r="H15" s="102" t="s">
        <v>151</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152</v>
      </c>
      <c r="AY15" s="103"/>
      <c r="AZ15" s="103"/>
      <c r="BA15" s="103"/>
      <c r="BB15" s="103"/>
      <c r="BC15" s="103"/>
      <c r="BD15" s="100"/>
      <c r="BE15" s="100"/>
      <c r="BF15" s="100"/>
      <c r="BG15" s="100"/>
      <c r="BH15" s="100"/>
      <c r="BI15" s="101" t="s">
        <v>152</v>
      </c>
      <c r="BJ15" s="103"/>
      <c r="BK15" s="103"/>
      <c r="BL15" s="103"/>
      <c r="BM15" s="103"/>
      <c r="BN15" s="103"/>
      <c r="BO15" s="100"/>
      <c r="BP15" s="100"/>
      <c r="BQ15" s="100"/>
      <c r="BR15" s="100"/>
      <c r="BS15" s="100"/>
      <c r="BT15" s="101" t="s">
        <v>152</v>
      </c>
      <c r="BU15" s="103"/>
      <c r="BV15" s="103"/>
      <c r="BW15" s="103"/>
      <c r="BX15" s="103"/>
      <c r="BY15" s="103"/>
      <c r="BZ15" s="100"/>
      <c r="CA15" s="100"/>
      <c r="CB15" s="100"/>
      <c r="CC15" s="100"/>
      <c r="CD15" s="100"/>
      <c r="CE15" s="101" t="s">
        <v>152</v>
      </c>
      <c r="CF15" s="103"/>
      <c r="CG15" s="103"/>
      <c r="CH15" s="103"/>
      <c r="CI15" s="103"/>
      <c r="CJ15" s="103"/>
      <c r="CK15" s="100"/>
      <c r="CL15" s="100"/>
      <c r="CM15" s="100"/>
      <c r="CN15" s="100"/>
      <c r="CO15" s="101" t="s">
        <v>152</v>
      </c>
      <c r="CP15" s="103"/>
      <c r="CQ15" s="103"/>
      <c r="CR15" s="103"/>
      <c r="CS15" s="103"/>
      <c r="CT15" s="103"/>
      <c r="CU15" s="100"/>
      <c r="CV15" s="100"/>
      <c r="CW15" s="100"/>
      <c r="CX15" s="100"/>
      <c r="CY15" s="100"/>
      <c r="CZ15" s="101" t="s">
        <v>152</v>
      </c>
      <c r="DA15" s="103"/>
      <c r="DB15" s="103"/>
      <c r="DC15" s="103"/>
      <c r="DD15" s="103"/>
      <c r="DE15" s="103"/>
      <c r="DF15" s="100"/>
      <c r="DG15" s="100"/>
      <c r="DH15" s="100"/>
      <c r="DI15" s="100"/>
      <c r="DJ15" s="101" t="s">
        <v>152</v>
      </c>
      <c r="DK15" s="103"/>
      <c r="DL15" s="103"/>
      <c r="DM15" s="103"/>
      <c r="DN15" s="103"/>
      <c r="DO15" s="103"/>
      <c r="DP15" s="100"/>
      <c r="DQ15" s="100"/>
      <c r="DR15" s="100"/>
      <c r="DS15" s="100"/>
      <c r="DT15" s="101" t="s">
        <v>152</v>
      </c>
      <c r="DU15" s="103"/>
      <c r="DV15" s="103"/>
      <c r="DW15" s="103"/>
      <c r="DX15" s="103"/>
      <c r="DY15" s="103"/>
      <c r="DZ15" s="100"/>
      <c r="EA15" s="100"/>
      <c r="EB15" s="100"/>
      <c r="EC15" s="100"/>
      <c r="ED15" s="101" t="s">
        <v>152</v>
      </c>
      <c r="EE15" s="103"/>
      <c r="EF15" s="103"/>
      <c r="EG15" s="103"/>
      <c r="EH15" s="103"/>
      <c r="EI15" s="103"/>
      <c r="EJ15" s="100"/>
      <c r="EK15" s="100"/>
      <c r="EL15" s="100"/>
      <c r="EM15" s="100"/>
      <c r="EN15" s="101" t="s">
        <v>152</v>
      </c>
      <c r="EO15" s="103"/>
      <c r="EP15" s="103"/>
      <c r="EQ15" s="103"/>
      <c r="ER15" s="103"/>
      <c r="ES15" s="103"/>
      <c r="ET15" s="100"/>
      <c r="EU15" s="100"/>
      <c r="EV15" s="100"/>
      <c r="EW15" s="100"/>
      <c r="EX15" s="100"/>
      <c r="EY15" s="101" t="s">
        <v>152</v>
      </c>
      <c r="EZ15" s="103"/>
      <c r="FA15" s="103"/>
      <c r="FB15" s="103"/>
      <c r="FC15" s="103"/>
      <c r="FD15" s="103"/>
      <c r="FE15" s="100"/>
      <c r="FF15" s="100"/>
      <c r="FG15" s="100"/>
      <c r="FH15" s="100"/>
      <c r="FI15" s="101" t="s">
        <v>152</v>
      </c>
      <c r="FJ15" s="103"/>
      <c r="FK15" s="103"/>
      <c r="FL15" s="103"/>
      <c r="FM15" s="103"/>
      <c r="FN15" s="103"/>
      <c r="FO15" s="100"/>
      <c r="FP15" s="100"/>
      <c r="FQ15" s="100"/>
      <c r="FR15" s="100"/>
      <c r="FS15" s="101" t="s">
        <v>152</v>
      </c>
      <c r="FT15" s="103"/>
      <c r="FU15" s="103"/>
      <c r="FV15" s="103"/>
      <c r="FW15" s="103"/>
      <c r="FX15" s="103"/>
      <c r="FY15" s="100"/>
      <c r="FZ15" s="100"/>
      <c r="GA15" s="100"/>
      <c r="GB15" s="100"/>
      <c r="GC15" s="101" t="s">
        <v>152</v>
      </c>
      <c r="GD15" s="103"/>
      <c r="GE15" s="103"/>
      <c r="GF15" s="103"/>
      <c r="GG15" s="103"/>
      <c r="GH15" s="103"/>
      <c r="GI15" s="100"/>
      <c r="GJ15" s="100"/>
      <c r="GK15" s="100"/>
      <c r="GL15" s="100"/>
      <c r="GM15" s="101" t="s">
        <v>152</v>
      </c>
      <c r="GN15" s="103"/>
      <c r="GO15" s="103"/>
      <c r="GP15" s="103"/>
      <c r="GQ15" s="103"/>
      <c r="GR15" s="103"/>
      <c r="GS15" s="100"/>
      <c r="GT15" s="100"/>
      <c r="GU15" s="100"/>
      <c r="GV15" s="100"/>
      <c r="GW15" s="100"/>
      <c r="GX15" s="101" t="s">
        <v>152</v>
      </c>
      <c r="GY15" s="103"/>
      <c r="GZ15" s="103"/>
      <c r="HA15" s="103"/>
      <c r="HB15" s="103"/>
      <c r="HC15" s="103"/>
      <c r="HD15" s="100"/>
      <c r="HE15" s="100"/>
      <c r="HF15" s="100"/>
      <c r="HG15" s="100"/>
      <c r="HH15" s="101" t="s">
        <v>152</v>
      </c>
      <c r="HI15" s="103"/>
      <c r="HJ15" s="103"/>
      <c r="HK15" s="103"/>
      <c r="HL15" s="103"/>
      <c r="HM15" s="103"/>
      <c r="HN15" s="100"/>
      <c r="HO15" s="100"/>
      <c r="HP15" s="100"/>
      <c r="HQ15" s="100"/>
      <c r="HR15" s="101" t="s">
        <v>152</v>
      </c>
      <c r="HS15" s="103"/>
      <c r="HT15" s="103"/>
      <c r="HU15" s="103"/>
      <c r="HV15" s="103"/>
      <c r="HW15" s="103"/>
      <c r="HX15" s="100"/>
      <c r="HY15" s="100"/>
      <c r="HZ15" s="100"/>
      <c r="IA15" s="100"/>
      <c r="IB15" s="101" t="s">
        <v>152</v>
      </c>
      <c r="IC15" s="103"/>
      <c r="ID15" s="103"/>
      <c r="IE15" s="103"/>
      <c r="IF15" s="103"/>
      <c r="IG15" s="103"/>
      <c r="IH15" s="100"/>
      <c r="II15" s="100"/>
      <c r="IJ15" s="100"/>
      <c r="IK15" s="100"/>
      <c r="IL15" s="101" t="s">
        <v>152</v>
      </c>
      <c r="IM15" s="103"/>
      <c r="IN15" s="103"/>
      <c r="IO15" s="103"/>
      <c r="IP15" s="103"/>
      <c r="IQ15" s="103"/>
      <c r="IR15" s="100"/>
      <c r="IS15" s="100"/>
      <c r="IT15" s="100"/>
      <c r="IU15" s="100"/>
      <c r="IV15" s="100"/>
      <c r="IW15" s="101" t="s">
        <v>152</v>
      </c>
      <c r="IX15" s="103"/>
      <c r="IY15" s="103"/>
      <c r="IZ15" s="103"/>
      <c r="JA15" s="103"/>
      <c r="JB15" s="103"/>
      <c r="JC15" s="100"/>
      <c r="JD15" s="100"/>
      <c r="JE15" s="100"/>
      <c r="JF15" s="100"/>
      <c r="JG15" s="101" t="s">
        <v>152</v>
      </c>
      <c r="JH15" s="103"/>
      <c r="JI15" s="103"/>
      <c r="JJ15" s="103"/>
      <c r="JK15" s="103"/>
      <c r="JL15" s="103"/>
      <c r="JM15" s="100"/>
      <c r="JN15" s="100"/>
      <c r="JO15" s="100"/>
      <c r="JP15" s="100"/>
      <c r="JQ15" s="101" t="s">
        <v>152</v>
      </c>
      <c r="JR15" s="103"/>
      <c r="JS15" s="103"/>
      <c r="JT15" s="103"/>
      <c r="JU15" s="103"/>
      <c r="JV15" s="103"/>
      <c r="JW15" s="100"/>
      <c r="JX15" s="100"/>
      <c r="JY15" s="100"/>
      <c r="JZ15" s="100"/>
      <c r="KA15" s="101" t="s">
        <v>152</v>
      </c>
      <c r="KB15" s="103"/>
      <c r="KC15" s="103"/>
      <c r="KD15" s="103"/>
      <c r="KE15" s="103"/>
      <c r="KF15" s="103"/>
      <c r="KG15" s="100"/>
      <c r="KH15" s="100"/>
      <c r="KI15" s="100"/>
      <c r="KJ15" s="100"/>
      <c r="KK15" s="101" t="s">
        <v>152</v>
      </c>
      <c r="KL15" s="103"/>
      <c r="KM15" s="103"/>
      <c r="KN15" s="103"/>
      <c r="KO15" s="103"/>
      <c r="KP15" s="103"/>
      <c r="KQ15" s="100"/>
      <c r="KR15" s="100"/>
      <c r="KS15" s="100"/>
      <c r="KT15" s="100"/>
      <c r="KU15" s="100"/>
      <c r="KV15" s="101" t="s">
        <v>152</v>
      </c>
      <c r="KW15" s="103"/>
      <c r="KX15" s="103"/>
      <c r="KY15" s="103"/>
      <c r="KZ15" s="103"/>
      <c r="LA15" s="103"/>
      <c r="LB15" s="100"/>
      <c r="LC15" s="100"/>
      <c r="LD15" s="100"/>
      <c r="LE15" s="100"/>
      <c r="LF15" s="101" t="s">
        <v>152</v>
      </c>
      <c r="LG15" s="103"/>
      <c r="LH15" s="103"/>
      <c r="LI15" s="103"/>
      <c r="LJ15" s="103"/>
      <c r="LK15" s="103"/>
      <c r="LL15" s="100"/>
      <c r="LM15" s="100"/>
      <c r="LN15" s="100"/>
      <c r="LO15" s="100"/>
      <c r="LP15" s="101" t="s">
        <v>152</v>
      </c>
      <c r="LQ15" s="103"/>
      <c r="LR15" s="103"/>
      <c r="LS15" s="103"/>
      <c r="LT15" s="103"/>
      <c r="LU15" s="103"/>
      <c r="LV15" s="100"/>
      <c r="LW15" s="100"/>
      <c r="LX15" s="100"/>
      <c r="LY15" s="100"/>
      <c r="LZ15" s="101" t="s">
        <v>152</v>
      </c>
      <c r="MA15" s="103"/>
      <c r="MB15" s="103"/>
      <c r="MC15" s="103"/>
      <c r="MD15" s="103"/>
      <c r="ME15" s="103"/>
      <c r="MF15" s="100"/>
      <c r="MG15" s="100"/>
      <c r="MH15" s="100"/>
      <c r="MI15" s="100"/>
      <c r="MJ15" s="101" t="s">
        <v>152</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153</v>
      </c>
      <c r="C16" s="196"/>
      <c r="D16" s="100"/>
      <c r="E16" s="97">
        <f>E15+1</f>
        <v>2</v>
      </c>
      <c r="F16" s="196" t="s">
        <v>154</v>
      </c>
      <c r="G16" s="196"/>
      <c r="H16" s="102" t="s">
        <v>155</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156</v>
      </c>
      <c r="C17" s="196"/>
      <c r="D17" s="100"/>
      <c r="E17" s="97">
        <f t="shared" ref="E17" si="8">E16+1</f>
        <v>3</v>
      </c>
      <c r="F17" s="196" t="s">
        <v>157</v>
      </c>
      <c r="G17" s="196"/>
      <c r="H17" s="102" t="s">
        <v>158</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159</v>
      </c>
      <c r="AY17" s="106">
        <f>IF(AY7="-",NA(),AY7)</f>
        <v>103.5</v>
      </c>
      <c r="AZ17" s="106">
        <f t="shared" ref="AZ17:BC17" si="9">IF(AZ7="-",NA(),AZ7)</f>
        <v>142.1</v>
      </c>
      <c r="BA17" s="106">
        <f t="shared" si="9"/>
        <v>118.9</v>
      </c>
      <c r="BB17" s="106">
        <f t="shared" si="9"/>
        <v>604.4</v>
      </c>
      <c r="BC17" s="106">
        <f t="shared" si="9"/>
        <v>727.8</v>
      </c>
      <c r="BD17" s="100"/>
      <c r="BE17" s="100"/>
      <c r="BF17" s="100"/>
      <c r="BG17" s="100"/>
      <c r="BH17" s="100"/>
      <c r="BI17" s="105" t="s">
        <v>159</v>
      </c>
      <c r="BJ17" s="106">
        <f>IF(BJ7="-",NA(),BJ7)</f>
        <v>2486.6999999999998</v>
      </c>
      <c r="BK17" s="106">
        <f t="shared" ref="BK17:BN17" si="10">IF(BK7="-",NA(),BK7)</f>
        <v>1530.1</v>
      </c>
      <c r="BL17" s="106">
        <f t="shared" si="10"/>
        <v>1181.3</v>
      </c>
      <c r="BM17" s="106">
        <f t="shared" si="10"/>
        <v>1187.5</v>
      </c>
      <c r="BN17" s="106">
        <f t="shared" si="10"/>
        <v>1365.1</v>
      </c>
      <c r="BO17" s="100"/>
      <c r="BP17" s="100"/>
      <c r="BQ17" s="100"/>
      <c r="BR17" s="100"/>
      <c r="BS17" s="100"/>
      <c r="BT17" s="105" t="s">
        <v>160</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160</v>
      </c>
      <c r="CF17" s="106">
        <f>IF(CF7="-",NA(),CF7)</f>
        <v>16177.4</v>
      </c>
      <c r="CG17" s="106">
        <f t="shared" ref="CG17:CJ17" si="12">IF(CG7="-",NA(),CG7)</f>
        <v>9339.9</v>
      </c>
      <c r="CH17" s="106">
        <f t="shared" si="12"/>
        <v>9737.6</v>
      </c>
      <c r="CI17" s="106">
        <f t="shared" si="12"/>
        <v>1866.3</v>
      </c>
      <c r="CJ17" s="106">
        <f t="shared" si="12"/>
        <v>1634.8</v>
      </c>
      <c r="CK17" s="100"/>
      <c r="CL17" s="100"/>
      <c r="CM17" s="100"/>
      <c r="CN17" s="100"/>
      <c r="CO17" s="105" t="s">
        <v>160</v>
      </c>
      <c r="CP17" s="107">
        <f>IF(CP7="-",NA(),CP7)</f>
        <v>13679</v>
      </c>
      <c r="CQ17" s="107">
        <f t="shared" ref="CQ17:CT17" si="13">IF(CQ7="-",NA(),CQ7)</f>
        <v>65618</v>
      </c>
      <c r="CR17" s="107">
        <f t="shared" si="13"/>
        <v>30763</v>
      </c>
      <c r="CS17" s="107">
        <f t="shared" si="13"/>
        <v>149898</v>
      </c>
      <c r="CT17" s="107">
        <f t="shared" si="13"/>
        <v>180757</v>
      </c>
      <c r="CU17" s="100"/>
      <c r="CV17" s="100"/>
      <c r="CW17" s="100"/>
      <c r="CX17" s="100"/>
      <c r="CY17" s="100"/>
      <c r="CZ17" s="105" t="s">
        <v>160</v>
      </c>
      <c r="DA17" s="106">
        <f>IF(DA7="-",NA(),DA7)</f>
        <v>84.4</v>
      </c>
      <c r="DB17" s="106">
        <f t="shared" ref="DB17:DE17" si="14">IF(DB7="-",NA(),DB7)</f>
        <v>70.599999999999994</v>
      </c>
      <c r="DC17" s="106">
        <f t="shared" si="14"/>
        <v>68.099999999999994</v>
      </c>
      <c r="DD17" s="106">
        <f t="shared" si="14"/>
        <v>67.5</v>
      </c>
      <c r="DE17" s="106">
        <f t="shared" si="14"/>
        <v>72.400000000000006</v>
      </c>
      <c r="DF17" s="100"/>
      <c r="DG17" s="100"/>
      <c r="DH17" s="100"/>
      <c r="DI17" s="100"/>
      <c r="DJ17" s="105" t="s">
        <v>160</v>
      </c>
      <c r="DK17" s="106">
        <f>IF(DK7="-",NA(),DK7)</f>
        <v>100</v>
      </c>
      <c r="DL17" s="106">
        <f t="shared" ref="DL17:DO17" si="15">IF(DL7="-",NA(),DL7)</f>
        <v>0</v>
      </c>
      <c r="DM17" s="106">
        <f t="shared" si="15"/>
        <v>0</v>
      </c>
      <c r="DN17" s="106">
        <f t="shared" si="15"/>
        <v>0</v>
      </c>
      <c r="DO17" s="106">
        <f t="shared" si="15"/>
        <v>0</v>
      </c>
      <c r="DP17" s="100"/>
      <c r="DQ17" s="100"/>
      <c r="DR17" s="100"/>
      <c r="DS17" s="100"/>
      <c r="DT17" s="105" t="s">
        <v>159</v>
      </c>
      <c r="DU17" s="106">
        <f>IF(DU7="-",NA(),DU7)</f>
        <v>1.8</v>
      </c>
      <c r="DV17" s="106">
        <f t="shared" ref="DV17:DY17" si="16">IF(DV7="-",NA(),DV7)</f>
        <v>2.2000000000000002</v>
      </c>
      <c r="DW17" s="106">
        <f t="shared" si="16"/>
        <v>2</v>
      </c>
      <c r="DX17" s="106">
        <f t="shared" si="16"/>
        <v>1.4</v>
      </c>
      <c r="DY17" s="106">
        <f t="shared" si="16"/>
        <v>0.6</v>
      </c>
      <c r="DZ17" s="100"/>
      <c r="EA17" s="100"/>
      <c r="EB17" s="100"/>
      <c r="EC17" s="100"/>
      <c r="ED17" s="105" t="s">
        <v>160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160</v>
      </c>
      <c r="EO17" s="106">
        <f>IF(EO7="-",NA(),EO7)</f>
        <v>0</v>
      </c>
      <c r="EP17" s="106">
        <f t="shared" ref="EP17:ES17" si="18">IF(EP7="-",NA(),EP7)</f>
        <v>0</v>
      </c>
      <c r="EQ17" s="106">
        <f t="shared" si="18"/>
        <v>0</v>
      </c>
      <c r="ER17" s="106">
        <f t="shared" si="18"/>
        <v>0</v>
      </c>
      <c r="ES17" s="106">
        <f t="shared" si="18"/>
        <v>0</v>
      </c>
      <c r="ET17" s="100"/>
      <c r="EU17" s="100"/>
      <c r="EV17" s="100"/>
      <c r="EW17" s="100"/>
      <c r="EX17" s="100"/>
      <c r="EY17" s="105" t="s">
        <v>160</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160</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160</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160</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160</v>
      </c>
      <c r="GY17" s="106">
        <f>IF(GY7="-",NA(),GY7)</f>
        <v>84.4</v>
      </c>
      <c r="GZ17" s="106">
        <f t="shared" ref="GZ17:HC17" si="24">IF(GZ7="-",NA(),GZ7)</f>
        <v>70.599999999999994</v>
      </c>
      <c r="HA17" s="106">
        <f t="shared" si="24"/>
        <v>68.099999999999994</v>
      </c>
      <c r="HB17" s="106">
        <f t="shared" si="24"/>
        <v>67.5</v>
      </c>
      <c r="HC17" s="106">
        <f t="shared" si="24"/>
        <v>72.400000000000006</v>
      </c>
      <c r="HD17" s="100"/>
      <c r="HE17" s="100"/>
      <c r="HF17" s="100"/>
      <c r="HG17" s="100"/>
      <c r="HH17" s="105" t="s">
        <v>160</v>
      </c>
      <c r="HI17" s="106">
        <f>IF(HI7="-",NA(),HI7)</f>
        <v>100</v>
      </c>
      <c r="HJ17" s="106">
        <f t="shared" ref="HJ17:HM17" si="25">IF(HJ7="-",NA(),HJ7)</f>
        <v>0</v>
      </c>
      <c r="HK17" s="106">
        <f t="shared" si="25"/>
        <v>0</v>
      </c>
      <c r="HL17" s="106">
        <f t="shared" si="25"/>
        <v>0</v>
      </c>
      <c r="HM17" s="106">
        <f t="shared" si="25"/>
        <v>0</v>
      </c>
      <c r="HN17" s="100"/>
      <c r="HO17" s="100"/>
      <c r="HP17" s="100"/>
      <c r="HQ17" s="100"/>
      <c r="HR17" s="105" t="s">
        <v>160</v>
      </c>
      <c r="HS17" s="106">
        <f>IF(HS7="-",NA(),HS7)</f>
        <v>1.8</v>
      </c>
      <c r="HT17" s="106">
        <f t="shared" ref="HT17:HW17" si="26">IF(HT7="-",NA(),HT7)</f>
        <v>2.2000000000000002</v>
      </c>
      <c r="HU17" s="106">
        <f t="shared" si="26"/>
        <v>2</v>
      </c>
      <c r="HV17" s="106">
        <f t="shared" si="26"/>
        <v>1.4</v>
      </c>
      <c r="HW17" s="106">
        <f t="shared" si="26"/>
        <v>0.6</v>
      </c>
      <c r="HX17" s="100"/>
      <c r="HY17" s="100"/>
      <c r="HZ17" s="100"/>
      <c r="IA17" s="100"/>
      <c r="IB17" s="105" t="s">
        <v>160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160</v>
      </c>
      <c r="IM17" s="106">
        <f>IF(IM7="-",NA(),IM7)</f>
        <v>0</v>
      </c>
      <c r="IN17" s="106">
        <f t="shared" ref="IN17:IQ17" si="28">IF(IN7="-",NA(),IN7)</f>
        <v>0</v>
      </c>
      <c r="IO17" s="106">
        <f t="shared" si="28"/>
        <v>0</v>
      </c>
      <c r="IP17" s="106">
        <f t="shared" si="28"/>
        <v>0</v>
      </c>
      <c r="IQ17" s="106">
        <f t="shared" si="28"/>
        <v>0</v>
      </c>
      <c r="IR17" s="100"/>
      <c r="IS17" s="100"/>
      <c r="IT17" s="100"/>
      <c r="IU17" s="100"/>
      <c r="IV17" s="100"/>
      <c r="IW17" s="105" t="s">
        <v>160</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160</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160</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160</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160</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160</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160</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160</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161</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162</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162</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162</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162</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162</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162</v>
      </c>
      <c r="DA18" s="106">
        <f>IF(DF7="-",NA(),DF7)</f>
        <v>32.4</v>
      </c>
      <c r="DB18" s="106">
        <f t="shared" ref="DB18:DE18" si="44">IF(DG7="-",NA(),DG7)</f>
        <v>36.4</v>
      </c>
      <c r="DC18" s="106">
        <f t="shared" si="44"/>
        <v>31.6</v>
      </c>
      <c r="DD18" s="106">
        <f t="shared" si="44"/>
        <v>31.6</v>
      </c>
      <c r="DE18" s="106">
        <f t="shared" si="44"/>
        <v>30.1</v>
      </c>
      <c r="DF18" s="100"/>
      <c r="DG18" s="100"/>
      <c r="DH18" s="100"/>
      <c r="DI18" s="100"/>
      <c r="DJ18" s="105" t="s">
        <v>162</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162</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162</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162</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162</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163</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162</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162</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162</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162</v>
      </c>
      <c r="GY18" s="106">
        <f>IF(OR(NOT($GY$8),HD7="-"),NA(),HD7)</f>
        <v>46.6</v>
      </c>
      <c r="GZ18" s="106">
        <f>IF(OR(NOT($GY$8),HE7="-"),NA(),HE7)</f>
        <v>53.5</v>
      </c>
      <c r="HA18" s="106">
        <f>IF(OR(NOT($GY$8),HF7="-"),NA(),HF7)</f>
        <v>67.599999999999994</v>
      </c>
      <c r="HB18" s="106">
        <f>IF(OR(NOT($GY$8),HG7="-"),NA(),HG7)</f>
        <v>67.8</v>
      </c>
      <c r="HC18" s="106">
        <f>IF(OR(NOT($GY$8),HH7="-"),NA(),HH7)</f>
        <v>71</v>
      </c>
      <c r="HD18" s="100"/>
      <c r="HE18" s="100"/>
      <c r="HF18" s="100"/>
      <c r="HG18" s="100"/>
      <c r="HH18" s="105" t="s">
        <v>162</v>
      </c>
      <c r="HI18" s="106">
        <f>IF(OR(NOT($HI$8),HN7="-"),NA(),HN7)</f>
        <v>8.8000000000000007</v>
      </c>
      <c r="HJ18" s="106">
        <f>IF(OR(NOT($HI$8),HO7="-"),NA(),HO7)</f>
        <v>5.5</v>
      </c>
      <c r="HK18" s="106">
        <f>IF(OR(NOT($HI$8),HP7="-"),NA(),HP7)</f>
        <v>0</v>
      </c>
      <c r="HL18" s="106">
        <f>IF(OR(NOT($HI$8),HQ7="-"),NA(),HQ7)</f>
        <v>0.6</v>
      </c>
      <c r="HM18" s="106">
        <f>IF(OR(NOT($HI$8),HR7="-"),NA(),HR7)</f>
        <v>0.2</v>
      </c>
      <c r="HN18" s="100"/>
      <c r="HO18" s="100"/>
      <c r="HP18" s="100"/>
      <c r="HQ18" s="100"/>
      <c r="HR18" s="105" t="s">
        <v>162</v>
      </c>
      <c r="HS18" s="106">
        <f>IF(OR(NOT($HS$8),HX7="-"),NA(),HX7)</f>
        <v>13.4</v>
      </c>
      <c r="HT18" s="106">
        <f>IF(OR(NOT($HS$8),HY7="-"),NA(),HY7)</f>
        <v>0.5</v>
      </c>
      <c r="HU18" s="106">
        <f>IF(OR(NOT($HS$8),HZ7="-"),NA(),HZ7)</f>
        <v>25.6</v>
      </c>
      <c r="HV18" s="106">
        <f>IF(OR(NOT($HS$8),IA7="-"),NA(),IA7)</f>
        <v>43.5</v>
      </c>
      <c r="HW18" s="106">
        <f>IF(OR(NOT($HS$8),IB7="-"),NA(),IB7)</f>
        <v>42.8</v>
      </c>
      <c r="HX18" s="100"/>
      <c r="HY18" s="100"/>
      <c r="HZ18" s="100"/>
      <c r="IA18" s="100"/>
      <c r="IB18" s="105" t="s">
        <v>162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162</v>
      </c>
      <c r="IM18" s="106">
        <f>IF(OR(NOT($IM$8),IR7="-"),NA(),IR7)</f>
        <v>47.3</v>
      </c>
      <c r="IN18" s="106">
        <f>IF(OR(NOT($IM$8),IS7="-"),NA(),IS7)</f>
        <v>43.2</v>
      </c>
      <c r="IO18" s="106">
        <f>IF(OR(NOT($IM$8),IT7="-"),NA(),IT7)</f>
        <v>49.1</v>
      </c>
      <c r="IP18" s="106">
        <f>IF(OR(NOT($IM$8),IU7="-"),NA(),IU7)</f>
        <v>33.799999999999997</v>
      </c>
      <c r="IQ18" s="106">
        <f>IF(OR(NOT($IM$8),IV7="-"),NA(),IV7)</f>
        <v>24</v>
      </c>
      <c r="IR18" s="100"/>
      <c r="IS18" s="100"/>
      <c r="IT18" s="100"/>
      <c r="IU18" s="100"/>
      <c r="IV18" s="100"/>
      <c r="IW18" s="105" t="s">
        <v>162</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162</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162</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162</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162</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162</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162</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163</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162</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162</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164</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146</v>
      </c>
      <c r="AY19" s="106">
        <f>$BI$7</f>
        <v>100</v>
      </c>
      <c r="AZ19" s="106">
        <f t="shared" ref="AZ19:BC19" si="49">$BI$7</f>
        <v>100</v>
      </c>
      <c r="BA19" s="106">
        <f t="shared" si="49"/>
        <v>100</v>
      </c>
      <c r="BB19" s="106">
        <f t="shared" si="49"/>
        <v>100</v>
      </c>
      <c r="BC19" s="106">
        <f t="shared" si="49"/>
        <v>100</v>
      </c>
      <c r="BD19" s="100"/>
      <c r="BE19" s="100"/>
      <c r="BF19" s="100"/>
      <c r="BG19" s="100"/>
      <c r="BH19" s="100"/>
      <c r="BI19" s="108" t="s">
        <v>146</v>
      </c>
      <c r="BJ19" s="106">
        <f>$BT$7</f>
        <v>100</v>
      </c>
      <c r="BK19" s="106">
        <f>$BT$7</f>
        <v>100</v>
      </c>
      <c r="BL19" s="106">
        <f>$BT$7</f>
        <v>100</v>
      </c>
      <c r="BM19" s="106">
        <f>$BT$7</f>
        <v>100</v>
      </c>
      <c r="BN19" s="106">
        <f>$BT$7</f>
        <v>100</v>
      </c>
      <c r="BO19" s="100"/>
      <c r="BP19" s="100"/>
      <c r="BQ19" s="100"/>
      <c r="BR19" s="100"/>
      <c r="BS19" s="100"/>
      <c r="BT19" s="108" t="s">
        <v>146</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165</v>
      </c>
      <c r="C20" s="196"/>
      <c r="D20" s="100"/>
    </row>
    <row r="21" spans="1:374" x14ac:dyDescent="0.2">
      <c r="A21" s="97">
        <f t="shared" si="7"/>
        <v>7</v>
      </c>
      <c r="B21" s="196" t="s">
        <v>166</v>
      </c>
      <c r="C21" s="196"/>
      <c r="D21" s="100"/>
    </row>
    <row r="22" spans="1:374" x14ac:dyDescent="0.2">
      <c r="A22" s="97">
        <f t="shared" si="7"/>
        <v>8</v>
      </c>
      <c r="B22" s="196" t="s">
        <v>167</v>
      </c>
      <c r="C22" s="196"/>
      <c r="D22" s="100"/>
      <c r="E22" s="197" t="s">
        <v>168</v>
      </c>
      <c r="F22" s="198"/>
      <c r="G22" s="198"/>
      <c r="H22" s="198"/>
      <c r="I22" s="199"/>
    </row>
    <row r="23" spans="1:374" x14ac:dyDescent="0.2">
      <c r="A23" s="97">
        <f t="shared" si="7"/>
        <v>9</v>
      </c>
      <c r="B23" s="196" t="s">
        <v>169</v>
      </c>
      <c r="C23" s="196"/>
      <c r="D23" s="100"/>
      <c r="E23" s="200"/>
      <c r="F23" s="201"/>
      <c r="G23" s="201"/>
      <c r="H23" s="201"/>
      <c r="I23" s="202"/>
    </row>
    <row r="24" spans="1:374" x14ac:dyDescent="0.2">
      <c r="A24" s="97">
        <f t="shared" si="7"/>
        <v>10</v>
      </c>
      <c r="B24" s="196" t="s">
        <v>170</v>
      </c>
      <c r="C24" s="196"/>
      <c r="D24" s="100"/>
      <c r="E24" s="200"/>
      <c r="F24" s="201"/>
      <c r="G24" s="201"/>
      <c r="H24" s="201"/>
      <c r="I24" s="202"/>
    </row>
    <row r="25" spans="1:374" x14ac:dyDescent="0.2">
      <c r="A25" s="97">
        <f t="shared" si="7"/>
        <v>11</v>
      </c>
      <c r="B25" s="196" t="s">
        <v>171</v>
      </c>
      <c r="C25" s="196"/>
      <c r="D25" s="100"/>
      <c r="E25" s="200"/>
      <c r="F25" s="201"/>
      <c r="G25" s="201"/>
      <c r="H25" s="201"/>
      <c r="I25" s="202"/>
    </row>
    <row r="26" spans="1:374" x14ac:dyDescent="0.2">
      <c r="A26" s="97">
        <f t="shared" si="7"/>
        <v>12</v>
      </c>
      <c r="B26" s="196" t="s">
        <v>172</v>
      </c>
      <c r="C26" s="196"/>
      <c r="D26" s="100"/>
      <c r="E26" s="200"/>
      <c r="F26" s="201"/>
      <c r="G26" s="201"/>
      <c r="H26" s="201"/>
      <c r="I26" s="202"/>
    </row>
    <row r="27" spans="1:374" x14ac:dyDescent="0.2">
      <c r="A27" s="97">
        <f t="shared" si="7"/>
        <v>13</v>
      </c>
      <c r="B27" s="196" t="s">
        <v>173</v>
      </c>
      <c r="C27" s="196"/>
      <c r="D27" s="100"/>
      <c r="E27" s="200"/>
      <c r="F27" s="201"/>
      <c r="G27" s="201"/>
      <c r="H27" s="201"/>
      <c r="I27" s="202"/>
    </row>
    <row r="28" spans="1:374" x14ac:dyDescent="0.2">
      <c r="A28" s="97">
        <f t="shared" si="7"/>
        <v>14</v>
      </c>
      <c r="B28" s="196" t="s">
        <v>174</v>
      </c>
      <c r="C28" s="196"/>
      <c r="D28" s="100"/>
      <c r="E28" s="200"/>
      <c r="F28" s="201"/>
      <c r="G28" s="201"/>
      <c r="H28" s="201"/>
      <c r="I28" s="202"/>
    </row>
    <row r="29" spans="1:374" x14ac:dyDescent="0.2">
      <c r="A29" s="97">
        <f t="shared" si="7"/>
        <v>15</v>
      </c>
      <c r="B29" s="196" t="s">
        <v>175</v>
      </c>
      <c r="C29" s="196"/>
      <c r="D29" s="100"/>
      <c r="E29" s="200"/>
      <c r="F29" s="201"/>
      <c r="G29" s="201"/>
      <c r="H29" s="201"/>
      <c r="I29" s="202"/>
    </row>
    <row r="30" spans="1:374" x14ac:dyDescent="0.2">
      <c r="A30" s="97">
        <f t="shared" si="7"/>
        <v>16</v>
      </c>
      <c r="B30" s="196" t="s">
        <v>176</v>
      </c>
      <c r="C30" s="196"/>
      <c r="D30" s="100"/>
      <c r="E30" s="200"/>
      <c r="F30" s="201"/>
      <c r="G30" s="201"/>
      <c r="H30" s="201"/>
      <c r="I30" s="202"/>
    </row>
    <row r="31" spans="1:374" x14ac:dyDescent="0.2">
      <c r="A31" s="97">
        <f t="shared" si="7"/>
        <v>17</v>
      </c>
      <c r="B31" s="196" t="s">
        <v>177</v>
      </c>
      <c r="C31" s="196"/>
      <c r="D31" s="100"/>
      <c r="E31" s="200"/>
      <c r="F31" s="201"/>
      <c r="G31" s="201"/>
      <c r="H31" s="201"/>
      <c r="I31" s="202"/>
    </row>
    <row r="32" spans="1:374" x14ac:dyDescent="0.2">
      <c r="A32" s="97">
        <f t="shared" si="7"/>
        <v>18</v>
      </c>
      <c r="B32" s="196" t="s">
        <v>178</v>
      </c>
      <c r="C32" s="196"/>
      <c r="D32" s="100"/>
      <c r="E32" s="200"/>
      <c r="F32" s="201"/>
      <c r="G32" s="201"/>
      <c r="H32" s="201"/>
      <c r="I32" s="202"/>
    </row>
    <row r="33" spans="1:16" x14ac:dyDescent="0.2">
      <c r="A33" s="97">
        <f t="shared" si="7"/>
        <v>19</v>
      </c>
      <c r="B33" s="196" t="s">
        <v>179</v>
      </c>
      <c r="C33" s="196"/>
      <c r="D33" s="100"/>
      <c r="E33" s="200"/>
      <c r="F33" s="201"/>
      <c r="G33" s="201"/>
      <c r="H33" s="201"/>
      <c r="I33" s="202"/>
    </row>
    <row r="34" spans="1:16" x14ac:dyDescent="0.2">
      <c r="A34" s="97">
        <f t="shared" si="7"/>
        <v>20</v>
      </c>
      <c r="B34" s="196" t="s">
        <v>180</v>
      </c>
      <c r="C34" s="196"/>
      <c r="D34" s="100"/>
      <c r="E34" s="200"/>
      <c r="F34" s="201"/>
      <c r="G34" s="201"/>
      <c r="H34" s="201"/>
      <c r="I34" s="202"/>
    </row>
    <row r="35" spans="1:16" ht="25.5" customHeight="1" x14ac:dyDescent="0.2">
      <c r="E35" s="203"/>
      <c r="F35" s="204"/>
      <c r="G35" s="204"/>
      <c r="H35" s="204"/>
      <c r="I35" s="205"/>
    </row>
    <row r="36" spans="1:16" x14ac:dyDescent="0.2">
      <c r="A36" t="s">
        <v>181</v>
      </c>
      <c r="B36" t="s">
        <v>182</v>
      </c>
    </row>
    <row r="37" spans="1:16" x14ac:dyDescent="0.2">
      <c r="A37" t="s">
        <v>183</v>
      </c>
      <c r="B37" t="s">
        <v>184</v>
      </c>
      <c r="L37" s="197" t="s">
        <v>168</v>
      </c>
      <c r="M37" s="198"/>
      <c r="N37" s="198"/>
      <c r="O37" s="198"/>
      <c r="P37" s="199"/>
    </row>
    <row r="38" spans="1:16" x14ac:dyDescent="0.2">
      <c r="A38" t="s">
        <v>185</v>
      </c>
      <c r="B38" t="s">
        <v>186</v>
      </c>
      <c r="L38" s="200"/>
      <c r="M38" s="201"/>
      <c r="N38" s="201"/>
      <c r="O38" s="201"/>
      <c r="P38" s="202"/>
    </row>
    <row r="39" spans="1:16" x14ac:dyDescent="0.2">
      <c r="A39" t="s">
        <v>187</v>
      </c>
      <c r="B39" t="s">
        <v>188</v>
      </c>
      <c r="L39" s="200"/>
      <c r="M39" s="201"/>
      <c r="N39" s="201"/>
      <c r="O39" s="201"/>
      <c r="P39" s="202"/>
    </row>
    <row r="40" spans="1:16" x14ac:dyDescent="0.2">
      <c r="A40" t="s">
        <v>189</v>
      </c>
      <c r="B40" t="s">
        <v>190</v>
      </c>
      <c r="L40" s="200"/>
      <c r="M40" s="201"/>
      <c r="N40" s="201"/>
      <c r="O40" s="201"/>
      <c r="P40" s="202"/>
    </row>
    <row r="41" spans="1:16" x14ac:dyDescent="0.2">
      <c r="A41" t="s">
        <v>191</v>
      </c>
      <c r="B41" t="s">
        <v>192</v>
      </c>
      <c r="L41" s="200"/>
      <c r="M41" s="201"/>
      <c r="N41" s="201"/>
      <c r="O41" s="201"/>
      <c r="P41" s="202"/>
    </row>
    <row r="42" spans="1:16" x14ac:dyDescent="0.2">
      <c r="A42" t="s">
        <v>193</v>
      </c>
      <c r="B42" t="s">
        <v>194</v>
      </c>
      <c r="L42" s="200"/>
      <c r="M42" s="201"/>
      <c r="N42" s="201"/>
      <c r="O42" s="201"/>
      <c r="P42" s="202"/>
    </row>
    <row r="43" spans="1:16" x14ac:dyDescent="0.2">
      <c r="A43" t="s">
        <v>195</v>
      </c>
      <c r="B43" t="s">
        <v>196</v>
      </c>
      <c r="L43" s="200"/>
      <c r="M43" s="201"/>
      <c r="N43" s="201"/>
      <c r="O43" s="201"/>
      <c r="P43" s="202"/>
    </row>
    <row r="44" spans="1:16" x14ac:dyDescent="0.2">
      <c r="A44" t="s">
        <v>197</v>
      </c>
      <c r="B44" t="s">
        <v>198</v>
      </c>
      <c r="L44" s="200"/>
      <c r="M44" s="201"/>
      <c r="N44" s="201"/>
      <c r="O44" s="201"/>
      <c r="P44" s="202"/>
    </row>
    <row r="45" spans="1:16" x14ac:dyDescent="0.2">
      <c r="A45" t="s">
        <v>199</v>
      </c>
      <c r="B45" t="s">
        <v>200</v>
      </c>
      <c r="L45" s="200"/>
      <c r="M45" s="201"/>
      <c r="N45" s="201"/>
      <c r="O45" s="201"/>
      <c r="P45" s="202"/>
    </row>
    <row r="46" spans="1:16" x14ac:dyDescent="0.2">
      <c r="A46" t="s">
        <v>201</v>
      </c>
      <c r="B46" t="s">
        <v>202</v>
      </c>
      <c r="L46" s="200"/>
      <c r="M46" s="201"/>
      <c r="N46" s="201"/>
      <c r="O46" s="201"/>
      <c r="P46" s="202"/>
    </row>
    <row r="47" spans="1:16" x14ac:dyDescent="0.2">
      <c r="A47" t="s">
        <v>203</v>
      </c>
      <c r="B47" t="s">
        <v>204</v>
      </c>
      <c r="L47" s="200"/>
      <c r="M47" s="201"/>
      <c r="N47" s="201"/>
      <c r="O47" s="201"/>
      <c r="P47" s="202"/>
    </row>
    <row r="48" spans="1:16" x14ac:dyDescent="0.2">
      <c r="A48" t="s">
        <v>205</v>
      </c>
      <c r="B48" t="s">
        <v>206</v>
      </c>
      <c r="L48" s="200"/>
      <c r="M48" s="201"/>
      <c r="N48" s="201"/>
      <c r="O48" s="201"/>
      <c r="P48" s="202"/>
    </row>
    <row r="49" spans="1:16" x14ac:dyDescent="0.2">
      <c r="A49" t="s">
        <v>207</v>
      </c>
      <c r="B49" t="s">
        <v>208</v>
      </c>
      <c r="L49" s="200"/>
      <c r="M49" s="201"/>
      <c r="N49" s="201"/>
      <c r="O49" s="201"/>
      <c r="P49" s="202"/>
    </row>
    <row r="50" spans="1:16" ht="26.25" customHeight="1" x14ac:dyDescent="0.2">
      <c r="A50" t="s">
        <v>209</v>
      </c>
      <c r="B50" t="s">
        <v>210</v>
      </c>
      <c r="L50" s="203"/>
      <c r="M50" s="204"/>
      <c r="N50" s="204"/>
      <c r="O50" s="204"/>
      <c r="P50" s="205"/>
    </row>
    <row r="51" spans="1:16" x14ac:dyDescent="0.2">
      <c r="A51" t="s">
        <v>211</v>
      </c>
      <c r="B51" t="s">
        <v>212</v>
      </c>
    </row>
    <row r="52" spans="1:16" x14ac:dyDescent="0.2">
      <c r="A52" t="s">
        <v>213</v>
      </c>
      <c r="B52" t="s">
        <v>214</v>
      </c>
    </row>
    <row r="53" spans="1:16" x14ac:dyDescent="0.2">
      <c r="A53" t="s">
        <v>215</v>
      </c>
      <c r="B53" t="s">
        <v>216</v>
      </c>
    </row>
    <row r="54" spans="1:16" x14ac:dyDescent="0.2">
      <c r="A54" t="s">
        <v>217</v>
      </c>
      <c r="B54" t="s">
        <v>218</v>
      </c>
    </row>
    <row r="55" spans="1:16" x14ac:dyDescent="0.2">
      <c r="A55" t="s">
        <v>219</v>
      </c>
      <c r="B55" t="s">
        <v>220</v>
      </c>
    </row>
    <row r="56" spans="1:16" x14ac:dyDescent="0.2">
      <c r="A56" t="s">
        <v>221</v>
      </c>
      <c r="B56" t="s">
        <v>222</v>
      </c>
    </row>
    <row r="57" spans="1:16" x14ac:dyDescent="0.2">
      <c r="A57" t="s">
        <v>223</v>
      </c>
      <c r="B57" t="s">
        <v>224</v>
      </c>
    </row>
    <row r="58" spans="1:16" x14ac:dyDescent="0.2">
      <c r="A58" t="s">
        <v>225</v>
      </c>
      <c r="B58" t="s">
        <v>226</v>
      </c>
    </row>
    <row r="59" spans="1:16" x14ac:dyDescent="0.2">
      <c r="A59" t="s">
        <v>227</v>
      </c>
      <c r="B59" t="s">
        <v>228</v>
      </c>
    </row>
    <row r="60" spans="1:16" x14ac:dyDescent="0.2">
      <c r="A60" t="s">
        <v>229</v>
      </c>
      <c r="B60" t="s">
        <v>230</v>
      </c>
    </row>
    <row r="61" spans="1:16" x14ac:dyDescent="0.2">
      <c r="A61" t="s">
        <v>231</v>
      </c>
      <c r="B61" t="s">
        <v>232</v>
      </c>
    </row>
    <row r="62" spans="1:16" x14ac:dyDescent="0.2">
      <c r="A62" t="s">
        <v>233</v>
      </c>
      <c r="B62" t="s">
        <v>234</v>
      </c>
    </row>
    <row r="63" spans="1:16" x14ac:dyDescent="0.2">
      <c r="A63" t="s">
        <v>235</v>
      </c>
      <c r="B63" t="s">
        <v>236</v>
      </c>
    </row>
    <row r="64" spans="1:16" x14ac:dyDescent="0.2">
      <c r="A64" t="s">
        <v>237</v>
      </c>
      <c r="B64" t="s">
        <v>238</v>
      </c>
    </row>
    <row r="65" spans="1:2" x14ac:dyDescent="0.2">
      <c r="A65" t="s">
        <v>239</v>
      </c>
      <c r="B65" t="s">
        <v>240</v>
      </c>
    </row>
    <row r="66" spans="1:2" x14ac:dyDescent="0.2">
      <c r="A66" t="s">
        <v>241</v>
      </c>
      <c r="B66" t="s">
        <v>242</v>
      </c>
    </row>
    <row r="67" spans="1:2" x14ac:dyDescent="0.2">
      <c r="A67" t="s">
        <v>243</v>
      </c>
      <c r="B67" t="s">
        <v>242</v>
      </c>
    </row>
    <row r="68" spans="1:2" x14ac:dyDescent="0.2">
      <c r="A68" t="s">
        <v>244</v>
      </c>
      <c r="B68" t="s">
        <v>242</v>
      </c>
    </row>
    <row r="69" spans="1:2" x14ac:dyDescent="0.2">
      <c r="A69" t="s">
        <v>245</v>
      </c>
      <c r="B69" t="s">
        <v>242</v>
      </c>
    </row>
    <row r="70" spans="1:2" x14ac:dyDescent="0.2">
      <c r="A70" t="s">
        <v>246</v>
      </c>
      <c r="B70" t="s">
        <v>242</v>
      </c>
    </row>
    <row r="71" spans="1:2" x14ac:dyDescent="0.2">
      <c r="A71" t="s">
        <v>247</v>
      </c>
      <c r="B71" t="s">
        <v>242</v>
      </c>
    </row>
    <row r="72" spans="1:2" x14ac:dyDescent="0.2">
      <c r="A72" t="s">
        <v>248</v>
      </c>
      <c r="B72" t="s">
        <v>242</v>
      </c>
    </row>
    <row r="73" spans="1:2" x14ac:dyDescent="0.2">
      <c r="A73" t="s">
        <v>249</v>
      </c>
      <c r="B73" t="s">
        <v>242</v>
      </c>
    </row>
    <row r="74" spans="1:2" x14ac:dyDescent="0.2">
      <c r="A74" t="s">
        <v>250</v>
      </c>
      <c r="B74" t="s">
        <v>242</v>
      </c>
    </row>
    <row r="75" spans="1:2" x14ac:dyDescent="0.2">
      <c r="A75" t="s">
        <v>251</v>
      </c>
      <c r="B75" t="s">
        <v>242</v>
      </c>
    </row>
    <row r="76" spans="1:2" x14ac:dyDescent="0.2">
      <c r="A76" t="s">
        <v>252</v>
      </c>
      <c r="B76" t="s">
        <v>242</v>
      </c>
    </row>
    <row r="77" spans="1:2" x14ac:dyDescent="0.2">
      <c r="A77" t="s">
        <v>253</v>
      </c>
      <c r="B77" t="s">
        <v>242</v>
      </c>
    </row>
    <row r="78" spans="1:2" x14ac:dyDescent="0.2">
      <c r="A78" t="s">
        <v>254</v>
      </c>
      <c r="B78" t="s">
        <v>242</v>
      </c>
    </row>
    <row r="79" spans="1:2" x14ac:dyDescent="0.2">
      <c r="A79" t="s">
        <v>255</v>
      </c>
      <c r="B79" t="s">
        <v>242</v>
      </c>
    </row>
    <row r="80" spans="1:2" x14ac:dyDescent="0.2">
      <c r="A80" t="s">
        <v>256</v>
      </c>
      <c r="B80" t="s">
        <v>242</v>
      </c>
    </row>
    <row r="81" spans="1:2" x14ac:dyDescent="0.2">
      <c r="A81" t="s">
        <v>257</v>
      </c>
      <c r="B81" t="s">
        <v>242</v>
      </c>
    </row>
    <row r="82" spans="1:2" x14ac:dyDescent="0.2">
      <c r="A82" t="s">
        <v>258</v>
      </c>
      <c r="B82" t="s">
        <v>242</v>
      </c>
    </row>
    <row r="83" spans="1:2" x14ac:dyDescent="0.2">
      <c r="A83" t="s">
        <v>259</v>
      </c>
      <c r="B83" t="s">
        <v>242</v>
      </c>
    </row>
    <row r="84" spans="1:2" x14ac:dyDescent="0.2">
      <c r="A84" t="s">
        <v>260</v>
      </c>
      <c r="B84" t="s">
        <v>242</v>
      </c>
    </row>
    <row r="85" spans="1:2" x14ac:dyDescent="0.2">
      <c r="A85" t="s">
        <v>261</v>
      </c>
      <c r="B85" t="s">
        <v>242</v>
      </c>
    </row>
    <row r="86" spans="1:2" x14ac:dyDescent="0.2">
      <c r="A86" t="s">
        <v>262</v>
      </c>
      <c r="B86" t="s">
        <v>263</v>
      </c>
    </row>
    <row r="87" spans="1:2" x14ac:dyDescent="0.2">
      <c r="A87" t="s">
        <v>264</v>
      </c>
      <c r="B87" t="s">
        <v>263</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2021-02-23T22:45:06Z</cp:lastPrinted>
  <dcterms:created xsi:type="dcterms:W3CDTF">2020-12-15T03:36:15Z</dcterms:created>
  <dcterms:modified xsi:type="dcterms:W3CDTF">2021-02-23T22:45:18Z</dcterms:modified>
  <cp:category/>
</cp:coreProperties>
</file>