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72A7609D-D3B4-474B-81EC-B640D590C284}" xr6:coauthVersionLast="36" xr6:coauthVersionMax="36" xr10:uidLastSave="{00000000-0000-0000-0000-000000000000}"/>
  <workbookProtection workbookAlgorithmName="SHA-512" workbookHashValue="h10/Uu/GamPhNWpmiLBbzBWAD2En7qUi4WZIEJ88uaktvPkpFR0lxPVUUIZhblUy7CSu2YTZB5thS/7AP6QSsQ==" workbookSaltValue="Bc0opjCW4l0t2bfDPz5CsQ==" workbookSpinCount="100000" lockStructure="1"/>
  <bookViews>
    <workbookView xWindow="0" yWindow="0" windowWidth="15360" windowHeight="764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123" i="4" s="1"/>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L16" i="4" s="1"/>
  <c r="AS6" i="5"/>
  <c r="J16" i="4" s="1"/>
  <c r="AR6" i="5"/>
  <c r="H16" i="4" s="1"/>
  <c r="AQ6" i="5"/>
  <c r="AP6" i="5"/>
  <c r="AO6" i="5"/>
  <c r="AN6" i="5"/>
  <c r="J15" i="4" s="1"/>
  <c r="AM6" i="5"/>
  <c r="AL6" i="5"/>
  <c r="F15" i="4" s="1"/>
  <c r="AK6" i="5"/>
  <c r="N14" i="4" s="1"/>
  <c r="AJ6" i="5"/>
  <c r="L14" i="4" s="1"/>
  <c r="AI6" i="5"/>
  <c r="AH6" i="5"/>
  <c r="AG6" i="5"/>
  <c r="AF6" i="5"/>
  <c r="N13" i="4" s="1"/>
  <c r="AE6" i="5"/>
  <c r="AD6" i="5"/>
  <c r="J13" i="4" s="1"/>
  <c r="AC6" i="5"/>
  <c r="H13" i="4" s="1"/>
  <c r="AB6" i="5"/>
  <c r="F13" i="4" s="1"/>
  <c r="AA6" i="5"/>
  <c r="Z6" i="5"/>
  <c r="Y6" i="5"/>
  <c r="X6" i="5"/>
  <c r="H12" i="4" s="1"/>
  <c r="W6" i="5"/>
  <c r="V6" i="5"/>
  <c r="F9" i="4" s="1"/>
  <c r="U6" i="5"/>
  <c r="T6" i="5"/>
  <c r="N7" i="4" s="1"/>
  <c r="S6" i="5"/>
  <c r="R6" i="5"/>
  <c r="Q6" i="5"/>
  <c r="P6" i="5"/>
  <c r="O6" i="5"/>
  <c r="N6" i="5"/>
  <c r="M6" i="5"/>
  <c r="GN8" i="5" s="1"/>
  <c r="L6" i="5"/>
  <c r="N3" i="4" s="1"/>
  <c r="K6" i="5"/>
  <c r="J3" i="4" s="1"/>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D123" i="4"/>
  <c r="C123" i="4"/>
  <c r="L19" i="4"/>
  <c r="I19" i="4"/>
  <c r="N16" i="4"/>
  <c r="F16" i="4"/>
  <c r="N15" i="4"/>
  <c r="L15" i="4"/>
  <c r="H15" i="4"/>
  <c r="J14" i="4"/>
  <c r="H14" i="4"/>
  <c r="F14" i="4"/>
  <c r="L13" i="4"/>
  <c r="N12" i="4"/>
  <c r="L12" i="4"/>
  <c r="J12" i="4"/>
  <c r="F12" i="4"/>
  <c r="B7" i="4"/>
  <c r="N5" i="4"/>
  <c r="J5" i="4"/>
  <c r="F5" i="4"/>
  <c r="F3" i="4"/>
  <c r="B3" i="4"/>
  <c r="B1"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H11" i="4"/>
  <c r="KX10" i="5"/>
  <c r="JI10" i="5"/>
  <c r="HT10" i="5"/>
  <c r="GE10" i="5"/>
  <c r="EP10" i="5"/>
  <c r="DB10" i="5"/>
  <c r="BK10" i="5"/>
  <c r="ML10" i="5"/>
  <c r="MB10" i="5"/>
  <c r="KM10" i="5"/>
  <c r="IY10" i="5"/>
  <c r="HJ10" i="5"/>
  <c r="FU10" i="5"/>
  <c r="EF10" i="5"/>
  <c r="CQ10" i="5"/>
  <c r="AZ10" i="5"/>
  <c r="LR10" i="5"/>
  <c r="KC10" i="5"/>
  <c r="IN10" i="5"/>
  <c r="GZ10" i="5"/>
  <c r="FK10" i="5"/>
  <c r="DV10" i="5"/>
  <c r="CG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<sst xmlns="http://schemas.openxmlformats.org/spreadsheetml/2006/main" count="982" uniqueCount="272">
  <si>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</si>
  <si>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</si>
  <si>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</si>
  <si>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</si>
  <si>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</si>
  <si>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</si>
  <si>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</si>
  <si>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</si>
  <si>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</si>
  <si>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</si>
  <si>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</si>
  <si>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</si>
  <si>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</si>
  <si>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</si>
  <si>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</si>
  <si>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</si>
  <si>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</si>
  <si>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</si>
  <si>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</si>
  <si>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</si>
  <si>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</si>
  <si>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</si>
  <si>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</si>
  <si>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</si>
  <si>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</si>
  <si>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</si>
  <si>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</si>
  <si>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</si>
  <si>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</si>
  <si>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</si>
  <si>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</si>
  <si>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</si>
  <si>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</si>
  <si>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</si>
  <si>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</si>
  <si>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</si>
  <si>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</si>
  <si>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</si>
  <si>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</si>
  <si>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</si>
  <si>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</si>
  <si>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</si>
  <si>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</si>
  <si>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</si>
  <si>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</si>
  <si>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</si>
  <si>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</si>
  <si>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</si>
  <si>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</si>
  <si>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</si>
  <si>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</si>
  <si>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</si>
  <si>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</si>
  <si>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</si>
  <si>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</si>
  <si>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</si>
  <si>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</si>
  <si>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</si>
  <si>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</si>
  <si>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</si>
  <si>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</si>
  <si>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</si>
  <si>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</si>
  <si>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</si>
  <si>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</si>
  <si>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</si>
  <si>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</si>
  <si>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</si>
  <si>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</si>
  <si>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</si>
  <si>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</si>
  <si>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</si>
  <si>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</si>
  <si>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</si>
  <si>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</si>
  <si>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</si>
  <si>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</si>
  <si>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</si>
  <si>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</si>
  <si>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</si>
  <si>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</si>
  <si>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</si>
  <si>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</si>
  <si>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</si>
  <si>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</si>
  <si>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</si>
  <si>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</si>
  <si>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</si>
  <si>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</si>
  <si>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</si>
  <si>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</si>
  <si>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</si>
  <si>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</si>
  <si>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</si>
  <si>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</si>
  <si>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</si>
  <si>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</si>
  <si>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</si>
  <si>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</si>
  <si>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</si>
  <si>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</si>
  <si>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</si>
  <si>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</si>
  <si>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</si>
  <si>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</si>
  <si>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</si>
  <si>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</si>
  <si>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</si>
  <si>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</si>
  <si>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</si>
  <si>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</si>
  <si>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</si>
  <si>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</si>
  <si>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</si>
  <si>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</si>
  <si>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</si>
  <si>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</si>
  <si>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</si>
  <si>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</si>
  <si>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102016</t>
  </si>
  <si>
    <t>47</t>
  </si>
  <si>
    <t>04</t>
  </si>
  <si>
    <t>0</t>
  </si>
  <si>
    <t>000</t>
  </si>
  <si>
    <t>群馬県　前橋市</t>
  </si>
  <si>
    <t>法非適用</t>
  </si>
  <si>
    <t>電気事業</t>
  </si>
  <si>
    <t>非設置</t>
  </si>
  <si>
    <t>該当数値なし</t>
  </si>
  <si>
    <t>-</t>
  </si>
  <si>
    <t>令和15年6月19日　富士見図書館太陽光発電</t>
  </si>
  <si>
    <t>無</t>
  </si>
  <si>
    <t>東京電力株式会社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</si>
  <si>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</si>
  <si>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</si>
  <si>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</si>
  <si>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</si>
  <si>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</si>
  <si>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</si>
  <si>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</si>
  <si>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</si>
  <si>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</si>
  <si>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</si>
  <si>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</si>
  <si>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</si>
  <si>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</si>
  <si>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</si>
  <si>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</si>
  <si>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</si>
  <si>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</si>
  <si>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</si>
  <si>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</si>
  <si>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</si>
  <si>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</si>
  <si>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</si>
  <si>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</si>
  <si>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</si>
  <si>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</si>
  <si>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</si>
  <si>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</si>
  <si>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</si>
  <si>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</si>
  <si>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</si>
  <si>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</si>
  <si>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</si>
  <si>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</si>
  <si>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</si>
  <si>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</si>
  <si>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</si>
  <si>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</si>
  <si>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</si>
  <si>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</si>
  <si>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</si>
  <si>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</si>
  <si>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</si>
  <si>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</si>
  <si>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</si>
  <si>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</si>
  <si>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</si>
  <si>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</si>
  <si>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</si>
  <si>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</si>
  <si>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</si>
  <si>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</si>
  <si>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</si>
  <si>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</si>
  <si>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</si>
  <si>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</si>
  <si>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</si>
  <si>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</si>
  <si>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</si>
  <si>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</si>
  <si>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</si>
  <si>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</si>
  <si>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</si>
  <si>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</si>
  <si>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</si>
  <si>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</si>
  <si>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</si>
  <si>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</si>
  <si>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</si>
  <si>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</si>
  <si>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</si>
  <si>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</si>
  <si>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</si>
  <si>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</si>
  <si>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</si>
  <si>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</si>
  <si>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</si>
  <si>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</si>
  <si>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</si>
  <si>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</si>
  <si>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</si>
  <si>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</si>
  <si>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</si>
  <si>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</si>
  <si>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</si>
  <si>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</si>
  <si>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</si>
  <si>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</si>
  <si>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</si>
  <si>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</si>
  <si>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</si>
  <si>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</si>
  <si>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</si>
  <si>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</si>
  <si>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</si>
  <si>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</si>
  <si>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</si>
  <si>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</si>
  <si>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</si>
  <si>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</si>
  <si>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</si>
  <si>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</si>
  <si>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</si>
  <si>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</si>
  <si>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</si>
  <si>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</si>
  <si>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</si>
  <si>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</si>
  <si>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</si>
  <si>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</si>
  <si>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</si>
  <si>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</si>
  <si>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</si>
  <si>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</si>
  <si>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</si>
  <si>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</si>
  <si>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</si>
  <si>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</si>
  <si>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</si>
  <si>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</si>
  <si>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</si>
  <si>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</si>
  <si>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</si>
  <si>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</si>
  <si>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</si>
  <si>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</si>
  <si>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</si>
  <si>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</si>
  <si>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</si>
  <si>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</si>
  <si>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</si>
  <si>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</si>
  <si>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</si>
  <si>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</si>
  <si>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</si>
  <si>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</si>
  <si>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電気事業により生じた主な利益は、一般会計に繰り出し、絆でつなぐ環境基金へ積み立てているほか、小学校運営事業などに活用している。また、積立している基金を活用し、環境保全に関する事業などにも活用している。
●次年度への繰越金　　17,522千円
●一般会計への繰出し　68,639千円
【内訳】
 ・環境対策事業　　　67,746千円（絆でつなぐ環境基金積立金）
 ・小学校運営事業　　　 396千円
 ・支所運営事業　       497千円</t>
    <phoneticPr fontId="5"/>
  </si>
  <si>
    <t xml:space="preserve">【設備利用率】
　太陽光発電に関しては、全国平均と比べて日照時間が長いという地域特性に加え、包括的施設リース契約による適切な施設管理により、年間を通じて安定した運転ができている。設備利用率については直近の５年間で15％を超えており、平均値及び資源エネルギー庁が発表している太陽光発電（メガ）の設備利用率14％を上回っている。
　小水力発電に関しては、使用する農業用水の流量が多かったことで、平均値及び資源エネルギー庁が発表している小水力発電の設備利用率60％に近い数値になっている。年間を通じた発電は今回が初めてであったことから、今回の数値が次年度以降の参考値になると思われる。
　なお、発電事業全体では、小水力発電が年間を通じた発電となったことから、前年度と比較して設備利用率が上昇したものと考えられる。
【修繕費比率】
　太陽光（機器等の修繕を含めた包括的リース契約を採用している）及び小水力発電ともに、修繕費を要すような大きな機器の故障や自然災害などがなかったことから、修繕費比率は0となっている。
【企業債残高対料金収入比率】
　本企業債は、小水力発電所の建設に係るもので、売電収入を償還財源としている。企業債残高対料金収入比率が平均値と比べて高い数値ではあるが、小水力の発電も順調であり、売電計画に基づき今後も企業債償還を進めていく予定であることから、比率は減少していくものと思われる。
　なお、太陽光発電所の建設に要する初期投資については、企業債を活用せず、売電収入からリース料の一部として支払う契約としているため、企業債残高対料金収入比率が算出されていない。
【FIT収入割合】
　「1.　経営の状況について」にも記載したとおり本市の電気事業については、FIT制度を活用したものとなっており、全体及び発電型式別に見ても100％となっている。FIT制度の適用期間と太陽光発電の包括的施設リース契約の期間がともに20年間と同じであるため、事業経営上のリスクは低いものと考えられる。
　FIT制度の適用期間である20年間をひとつの目途としているため、20年経過後の事業運営については不明瞭な部分はあるが、今後の経営状況などから将来の費用対効果について検証しつつ、FIT制度の期間満了までには方針を示したいと考えている。
</t>
    <rPh sb="15" eb="16">
      <t>カン</t>
    </rPh>
    <rPh sb="170" eb="171">
      <t>カン</t>
    </rPh>
    <rPh sb="187" eb="188">
      <t>オオ</t>
    </rPh>
    <rPh sb="215" eb="216">
      <t>ショウ</t>
    </rPh>
    <rPh sb="216" eb="218">
      <t>スイリョク</t>
    </rPh>
    <rPh sb="218" eb="220">
      <t>ハツデン</t>
    </rPh>
    <rPh sb="230" eb="231">
      <t>チカ</t>
    </rPh>
    <rPh sb="232" eb="234">
      <t>スウチ</t>
    </rPh>
    <rPh sb="241" eb="243">
      <t>ネンカン</t>
    </rPh>
    <rPh sb="244" eb="245">
      <t>ツウ</t>
    </rPh>
    <rPh sb="247" eb="249">
      <t>ハツデン</t>
    </rPh>
    <rPh sb="250" eb="252">
      <t>コンカイ</t>
    </rPh>
    <rPh sb="253" eb="254">
      <t>ハジ</t>
    </rPh>
    <rPh sb="265" eb="267">
      <t>コンカイ</t>
    </rPh>
    <rPh sb="268" eb="270">
      <t>スウチ</t>
    </rPh>
    <rPh sb="271" eb="274">
      <t>ジネンド</t>
    </rPh>
    <rPh sb="274" eb="276">
      <t>イコウ</t>
    </rPh>
    <rPh sb="277" eb="279">
      <t>サンコウ</t>
    </rPh>
    <rPh sb="279" eb="280">
      <t>チ</t>
    </rPh>
    <rPh sb="284" eb="285">
      <t>オモ</t>
    </rPh>
    <rPh sb="326" eb="329">
      <t>ゼンネンド</t>
    </rPh>
    <rPh sb="330" eb="332">
      <t>ヒカク</t>
    </rPh>
    <rPh sb="347" eb="348">
      <t>カンガ</t>
    </rPh>
    <rPh sb="387" eb="389">
      <t>サイヨウ</t>
    </rPh>
    <rPh sb="394" eb="395">
      <t>オヨ</t>
    </rPh>
    <rPh sb="396" eb="397">
      <t>ショウ</t>
    </rPh>
    <rPh sb="397" eb="399">
      <t>スイリョク</t>
    </rPh>
    <rPh sb="399" eb="401">
      <t>ハツデン</t>
    </rPh>
    <rPh sb="405" eb="408">
      <t>シュウゼンヒ</t>
    </rPh>
    <rPh sb="409" eb="410">
      <t>ヨウ</t>
    </rPh>
    <rPh sb="530" eb="532">
      <t>スウチ</t>
    </rPh>
    <rPh sb="538" eb="539">
      <t>ショウ</t>
    </rPh>
    <rPh sb="539" eb="541">
      <t>スイリョク</t>
    </rPh>
    <rPh sb="542" eb="544">
      <t>ハツデン</t>
    </rPh>
    <rPh sb="545" eb="547">
      <t>ジュンチョウ</t>
    </rPh>
    <rPh sb="553" eb="555">
      <t>ケイカク</t>
    </rPh>
    <rPh sb="556" eb="557">
      <t>モト</t>
    </rPh>
    <rPh sb="559" eb="561">
      <t>コンゴ</t>
    </rPh>
    <rPh sb="562" eb="564">
      <t>キギョウ</t>
    </rPh>
    <rPh sb="564" eb="565">
      <t>サイ</t>
    </rPh>
    <rPh sb="565" eb="567">
      <t>ショウカン</t>
    </rPh>
    <rPh sb="568" eb="569">
      <t>スス</t>
    </rPh>
    <rPh sb="573" eb="575">
      <t>ヨテイ</t>
    </rPh>
    <rPh sb="583" eb="585">
      <t>ヒリツ</t>
    </rPh>
    <rPh sb="586" eb="588">
      <t>ゲンショウ</t>
    </rPh>
    <rPh sb="595" eb="596">
      <t>オモ</t>
    </rPh>
    <rPh sb="912" eb="914">
      <t>ケイエイ</t>
    </rPh>
    <phoneticPr fontId="5"/>
  </si>
  <si>
    <t>　発電事業全体としては、概ね健全な事業運営ができていると考えており、一部数値が悪化しているように見えるものについても、総費用に含まれる会計全体の収益である一般会計繰出し金の増加が要因となっているものと考えられる。
　令和２年度中に策定を予定している経営戦略に基づき、経営基盤の強化、経営の健全性の維持に努めることにより、事業を安定的に継続していく必要がある。</t>
    <rPh sb="84" eb="85">
      <t>キン</t>
    </rPh>
    <rPh sb="89" eb="91">
      <t>ヨウイン</t>
    </rPh>
    <phoneticPr fontId="5"/>
  </si>
  <si>
    <t>　本市の電気事業は、FIT制度（発電した電気を固定価格で20年間買い取りする制度）を活用し、事業期間における収支状況を試算・検討した上で事業を実施していることから、将来にわたり安定した経営が可能であると考える。
　なお、太陽光発電所５箇所に加えて、平成30年８月１日からは小水力発電所１箇所が運転を開始している。
【収益的収支比率】
　前年度と比較して指標が悪化し、収支の黒字を示す100％を下回ったように見えるが、算定式の分母となる「総費用」には「一般会計繰出金（会計全体の利益を繰出ししているもの）」を含んでおり、同繰出金の増加が要因になっているものと考えられる。
　そのため、収益である同繰出金を除いた純粋な総費用で収益的収支比率を計算すると約173％となり、実質的には黒字になっている。
【営業収支比率】
　大きな機器の故障や自然災害などもなく、発電も比較的安定していることから、一定の売電収入があり、営業収支比率も100％を上回っている。
　また、直近５年間についてもいずれも100％以上となっており、安定して営業利益を計上している。　
【供給原価】
　前年度と比較して指標が悪化しているように見えるが、算定式の分子となる総費用には「一般会計繰出金（会計全体の利益を繰出ししているもの）」を含んでおり、同繰出金の増加が要因になっているものと考えられる。
　そのため、収益である同繰出を除いた純粋な総費用で供給原価を計算すると、平成30年度の約24.6円/kWhに対し、令和元年度は約22.9円/kWhとなり、前年度と比べて改善している。
【EBITDA】
　前年度と比較してEBITDAが悪化しているように見えるが、総費用には会計全体の収益を示す「一般会計繰出金」を含んでおり、同繰出金の増加が要因になっているものと考えられる。
　そのため、収益である同繰出を除いた純粋な総費用でEBITDAを計算すると、平成30年度の74,870千円に対し、令和元年度は90,317千円となり、前年度と比べて増加している。</t>
    <rPh sb="38" eb="40">
      <t>セイド</t>
    </rPh>
    <rPh sb="177" eb="179">
      <t>シヒョウ</t>
    </rPh>
    <rPh sb="180" eb="182">
      <t>アッカ</t>
    </rPh>
    <rPh sb="209" eb="211">
      <t>サンテイ</t>
    </rPh>
    <rPh sb="211" eb="212">
      <t>シキ</t>
    </rPh>
    <rPh sb="213" eb="215">
      <t>ブンボ</t>
    </rPh>
    <rPh sb="254" eb="255">
      <t>フク</t>
    </rPh>
    <rPh sb="260" eb="261">
      <t>ドウ</t>
    </rPh>
    <rPh sb="261" eb="263">
      <t>クリダ</t>
    </rPh>
    <rPh sb="263" eb="264">
      <t>キン</t>
    </rPh>
    <rPh sb="279" eb="280">
      <t>カンガ</t>
    </rPh>
    <rPh sb="297" eb="298">
      <t>ドウ</t>
    </rPh>
    <rPh sb="298" eb="300">
      <t>クリダ</t>
    </rPh>
    <rPh sb="300" eb="301">
      <t>キン</t>
    </rPh>
    <rPh sb="302" eb="303">
      <t>ノゾ</t>
    </rPh>
    <rPh sb="305" eb="307">
      <t>ジュンスイ</t>
    </rPh>
    <rPh sb="312" eb="315">
      <t>シュウエキテキ</t>
    </rPh>
    <rPh sb="315" eb="317">
      <t>シュウシ</t>
    </rPh>
    <rPh sb="317" eb="319">
      <t>ヒリツ</t>
    </rPh>
    <rPh sb="320" eb="322">
      <t>ケイサン</t>
    </rPh>
    <rPh sb="325" eb="326">
      <t>ヤク</t>
    </rPh>
    <rPh sb="334" eb="336">
      <t>ジッシツ</t>
    </rPh>
    <rPh sb="336" eb="337">
      <t>テキ</t>
    </rPh>
    <rPh sb="339" eb="341">
      <t>クロジ</t>
    </rPh>
    <rPh sb="431" eb="433">
      <t>チョッキン</t>
    </rPh>
    <rPh sb="485" eb="488">
      <t>ゼンネンド</t>
    </rPh>
    <rPh sb="489" eb="491">
      <t>ヒカク</t>
    </rPh>
    <rPh sb="493" eb="495">
      <t>シヒョウ</t>
    </rPh>
    <rPh sb="496" eb="498">
      <t>アッカ</t>
    </rPh>
    <rPh sb="505" eb="506">
      <t>ミ</t>
    </rPh>
    <rPh sb="515" eb="516">
      <t>コ</t>
    </rPh>
    <rPh sb="533" eb="535">
      <t>カイケイ</t>
    </rPh>
    <rPh sb="535" eb="537">
      <t>ゼンタイ</t>
    </rPh>
    <rPh sb="538" eb="540">
      <t>リエキ</t>
    </rPh>
    <rPh sb="541" eb="543">
      <t>クリダ</t>
    </rPh>
    <rPh sb="591" eb="593">
      <t>シュウエキ</t>
    </rPh>
    <rPh sb="596" eb="597">
      <t>ドウ</t>
    </rPh>
    <rPh sb="597" eb="599">
      <t>クリダ</t>
    </rPh>
    <rPh sb="600" eb="601">
      <t>ノゾ</t>
    </rPh>
    <rPh sb="603" eb="605">
      <t>ジュンスイ</t>
    </rPh>
    <rPh sb="610" eb="612">
      <t>キョウキュウ</t>
    </rPh>
    <rPh sb="612" eb="614">
      <t>ゲンカ</t>
    </rPh>
    <rPh sb="615" eb="617">
      <t>ケイサン</t>
    </rPh>
    <rPh sb="621" eb="623">
      <t>ヘイセイ</t>
    </rPh>
    <rPh sb="625" eb="627">
      <t>ネンド</t>
    </rPh>
    <rPh sb="628" eb="629">
      <t>ヤク</t>
    </rPh>
    <rPh sb="633" eb="634">
      <t>エン</t>
    </rPh>
    <rPh sb="639" eb="640">
      <t>タイ</t>
    </rPh>
    <rPh sb="642" eb="644">
      <t>レイワ</t>
    </rPh>
    <rPh sb="644" eb="646">
      <t>ガンネン</t>
    </rPh>
    <rPh sb="646" eb="647">
      <t>ド</t>
    </rPh>
    <rPh sb="648" eb="649">
      <t>ヤク</t>
    </rPh>
    <rPh sb="653" eb="654">
      <t>エン</t>
    </rPh>
    <rPh sb="662" eb="665">
      <t>ゼンネンド</t>
    </rPh>
    <rPh sb="666" eb="667">
      <t>クラ</t>
    </rPh>
    <rPh sb="669" eb="671">
      <t>カイゼン</t>
    </rPh>
    <rPh sb="785" eb="786">
      <t>ドウ</t>
    </rPh>
    <rPh sb="795" eb="798">
      <t>ソウヒヨウ</t>
    </rPh>
    <rPh sb="825" eb="826">
      <t>セン</t>
    </rPh>
    <rPh sb="843" eb="844">
      <t>セン</t>
    </rPh>
    <rPh sb="856" eb="85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</si>
</sst>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6" fillId="0" borderId="16" xfId="2" applyFont="1" applyFill="1" applyBorder="1" applyAlignment="1" applyProtection="1">
      <alignment horizontal="left" vertical="top" wrapText="1"/>
      <protection locked="0"/>
    </xf>
    <xf numFmtId="0" fontId="36" fillId="0" borderId="0" xfId="2" applyFont="1" applyFill="1" applyBorder="1" applyAlignment="1" applyProtection="1">
      <alignment horizontal="left" vertical="top" wrapText="1"/>
      <protection locked="0"/>
    </xf>
    <xf numFmtId="0" fontId="36" fillId="0" borderId="17" xfId="2" applyFont="1" applyFill="1" applyBorder="1" applyAlignment="1" applyProtection="1">
      <alignment horizontal="left" vertical="top" wrapText="1"/>
      <protection locked="0"/>
    </xf>
    <xf numFmtId="0" fontId="36" fillId="0" borderId="47" xfId="2" applyFont="1" applyFill="1" applyBorder="1" applyAlignment="1" applyProtection="1">
      <alignment horizontal="left" vertical="top" wrapText="1"/>
      <protection locked="0"/>
    </xf>
    <xf numFmtId="0" fontId="36" fillId="0" borderId="48" xfId="2" applyFont="1" applyFill="1" applyBorder="1" applyAlignment="1" applyProtection="1">
      <alignment horizontal="left" vertical="top" wrapText="1"/>
      <protection locked="0"/>
    </xf>
    <xf numFmtId="0" fontId="36" fillId="0" borderId="49"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127.2</c:v>
                </c:pt>
                <c:pt idx="1">
                  <c:v>103.4</c:v>
                </c:pt>
                <c:pt idx="2">
                  <c:v>98.4</c:v>
                </c:pt>
                <c:pt idx="3">
                  <c:v>111.4</c:v>
                </c:pt>
                <c:pt idx="4">
                  <c:v>98.8</c:v>
                </c:pt>
              </c:numCache>
            </c:numRef>
          </c:val>
          <c:extLst>
            <c:ext xmlns:c16="http://schemas.microsoft.com/office/drawing/2014/chart" uri="{C3380CC4-5D6E-409C-BE32-E72D297353CC}">
              <c16:uniqueId val="{00000000-F971-4117-9C99-709C3CE55B24}"/>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F971-4117-9C99-709C3CE55B2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971-4117-9C99-709C3CE55B24}"/>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81-45F6-9ADE-7A38F5EA65FF}"/>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C581-45F6-9ADE-7A38F5EA65FF}"/>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22.5</c:v>
                </c:pt>
                <c:pt idx="4">
                  <c:v>58.3</c:v>
                </c:pt>
              </c:numCache>
            </c:numRef>
          </c:val>
          <c:extLst>
            <c:ext xmlns:c16="http://schemas.microsoft.com/office/drawing/2014/chart" uri="{C3380CC4-5D6E-409C-BE32-E72D297353CC}">
              <c16:uniqueId val="{00000000-83C1-4A31-834E-99A3161D216C}"/>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extLst>
            <c:ext xmlns:c16="http://schemas.microsoft.com/office/drawing/2014/chart" uri="{C3380CC4-5D6E-409C-BE32-E72D297353CC}">
              <c16:uniqueId val="{00000001-83C1-4A31-834E-99A3161D216C}"/>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0</c:v>
                </c:pt>
                <c:pt idx="4">
                  <c:v>0</c:v>
                </c:pt>
              </c:numCache>
            </c:numRef>
          </c:val>
          <c:extLst>
            <c:ext xmlns:c16="http://schemas.microsoft.com/office/drawing/2014/chart" uri="{C3380CC4-5D6E-409C-BE32-E72D297353CC}">
              <c16:uniqueId val="{00000000-CFF1-43D9-BC20-2A1B0D435CE8}"/>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extLst>
            <c:ext xmlns:c16="http://schemas.microsoft.com/office/drawing/2014/chart" uri="{C3380CC4-5D6E-409C-BE32-E72D297353CC}">
              <c16:uniqueId val="{00000001-CFF1-43D9-BC20-2A1B0D435CE8}"/>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2909.1</c:v>
                </c:pt>
                <c:pt idx="4">
                  <c:v>1053.5</c:v>
                </c:pt>
              </c:numCache>
            </c:numRef>
          </c:val>
          <c:extLst>
            <c:ext xmlns:c16="http://schemas.microsoft.com/office/drawing/2014/chart" uri="{C3380CC4-5D6E-409C-BE32-E72D297353CC}">
              <c16:uniqueId val="{00000000-272C-4A72-89BF-181C5B83793A}"/>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extLst>
            <c:ext xmlns:c16="http://schemas.microsoft.com/office/drawing/2014/chart" uri="{C3380CC4-5D6E-409C-BE32-E72D297353CC}">
              <c16:uniqueId val="{00000001-272C-4A72-89BF-181C5B83793A}"/>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9-40DE-B91D-094B58FEDC0A}"/>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9-40DE-B91D-094B58FEDC0A}"/>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100</c:v>
                </c:pt>
                <c:pt idx="4">
                  <c:v>100</c:v>
                </c:pt>
              </c:numCache>
            </c:numRef>
          </c:val>
          <c:extLst>
            <c:ext xmlns:c16="http://schemas.microsoft.com/office/drawing/2014/chart" uri="{C3380CC4-5D6E-409C-BE32-E72D297353CC}">
              <c16:uniqueId val="{00000000-23B9-4E80-8982-FC9AFF4C6F9E}"/>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extLst>
            <c:ext xmlns:c16="http://schemas.microsoft.com/office/drawing/2014/chart" uri="{C3380CC4-5D6E-409C-BE32-E72D297353CC}">
              <c16:uniqueId val="{00000001-23B9-4E80-8982-FC9AFF4C6F9E}"/>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CD-4B6A-BDBD-5DA230961F53}"/>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CD-4B6A-BDBD-5DA230961F53}"/>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8-4AFC-A429-C2F31DA2314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8-4AFC-A429-C2F31DA2314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1-4587-80D4-3FBFE83334FE}"/>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1-4587-80D4-3FBFE83334FE}"/>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9-46E0-AA9D-F7420E43E08A}"/>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9-46E0-AA9D-F7420E43E08A}"/>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178.8</c:v>
                </c:pt>
                <c:pt idx="1">
                  <c:v>181.4</c:v>
                </c:pt>
                <c:pt idx="2">
                  <c:v>179.9</c:v>
                </c:pt>
                <c:pt idx="3">
                  <c:v>195.3</c:v>
                </c:pt>
                <c:pt idx="4">
                  <c:v>222.8</c:v>
                </c:pt>
              </c:numCache>
            </c:numRef>
          </c:val>
          <c:extLst>
            <c:ext xmlns:c16="http://schemas.microsoft.com/office/drawing/2014/chart" uri="{C3380CC4-5D6E-409C-BE32-E72D297353CC}">
              <c16:uniqueId val="{00000000-134D-46C6-94C5-9D1116F8F206}"/>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134D-46C6-94C5-9D1116F8F20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34D-46C6-94C5-9D1116F8F206}"/>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5-402B-A8C3-AAB91741568D}"/>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5-402B-A8C3-AAB91741568D}"/>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3B-4B4F-8AD5-39F027ADC63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3B-4B4F-8AD5-39F027ADC63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D7-4E4D-A1D4-DC03BC5A9A1B}"/>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7-4E4D-A1D4-DC03BC5A9A1B}"/>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AB-4E52-825F-AD3DFB180060}"/>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B-4E52-825F-AD3DFB180060}"/>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E45-4E9C-AA42-AB0CE6195D54}"/>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45-4E9C-AA42-AB0CE6195D54}"/>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B-4080-83B8-69494F0172A6}"/>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B-4080-83B8-69494F0172A6}"/>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15.3</c:v>
                </c:pt>
                <c:pt idx="1">
                  <c:v>15.9</c:v>
                </c:pt>
                <c:pt idx="2">
                  <c:v>15.7</c:v>
                </c:pt>
                <c:pt idx="3">
                  <c:v>15.9</c:v>
                </c:pt>
                <c:pt idx="4">
                  <c:v>15.1</c:v>
                </c:pt>
              </c:numCache>
            </c:numRef>
          </c:val>
          <c:extLst>
            <c:ext xmlns:c16="http://schemas.microsoft.com/office/drawing/2014/chart" uri="{C3380CC4-5D6E-409C-BE32-E72D297353CC}">
              <c16:uniqueId val="{00000000-8510-41E9-B127-C79F01850DB9}"/>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8510-41E9-B127-C79F01850DB9}"/>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0C3-468F-B9C2-1FB4FB6A9F24}"/>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80C3-468F-B9C2-1FB4FB6A9F24}"/>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7B2-4F4D-BE74-38735D4E55DA}"/>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37B2-4F4D-BE74-38735D4E55DA}"/>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75-4A05-B434-DAAB95BDB28D}"/>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75-4A05-B434-DAAB95BDB28D}"/>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3D-4CF5-BD70-02DD51535660}"/>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D-4CF5-BD70-02DD5153566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93D-4CF5-BD70-02DD51535660}"/>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06A-42F7-966F-E44A840ABC62}"/>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A06A-42F7-966F-E44A840ABC62}"/>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31741.1</c:v>
                </c:pt>
                <c:pt idx="1">
                  <c:v>38940.300000000003</c:v>
                </c:pt>
                <c:pt idx="2">
                  <c:v>42156.6</c:v>
                </c:pt>
                <c:pt idx="3">
                  <c:v>37910.800000000003</c:v>
                </c:pt>
                <c:pt idx="4">
                  <c:v>40185.800000000003</c:v>
                </c:pt>
              </c:numCache>
            </c:numRef>
          </c:val>
          <c:extLst>
            <c:ext xmlns:c16="http://schemas.microsoft.com/office/drawing/2014/chart" uri="{C3380CC4-5D6E-409C-BE32-E72D297353CC}">
              <c16:uniqueId val="{00000000-2805-4816-897C-39CC0B602267}"/>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2805-4816-897C-39CC0B602267}"/>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24148</c:v>
                </c:pt>
                <c:pt idx="1">
                  <c:v>3811</c:v>
                </c:pt>
                <c:pt idx="2">
                  <c:v>2849</c:v>
                </c:pt>
                <c:pt idx="3">
                  <c:v>29794</c:v>
                </c:pt>
                <c:pt idx="4">
                  <c:v>21679</c:v>
                </c:pt>
              </c:numCache>
            </c:numRef>
          </c:val>
          <c:extLst>
            <c:ext xmlns:c16="http://schemas.microsoft.com/office/drawing/2014/chart" uri="{C3380CC4-5D6E-409C-BE32-E72D297353CC}">
              <c16:uniqueId val="{00000000-6038-4D0F-AA99-31B0D0DC7F49}"/>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6038-4D0F-AA99-31B0D0DC7F49}"/>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15.3</c:v>
                </c:pt>
                <c:pt idx="1">
                  <c:v>15.9</c:v>
                </c:pt>
                <c:pt idx="2">
                  <c:v>15.7</c:v>
                </c:pt>
                <c:pt idx="3">
                  <c:v>16.600000000000001</c:v>
                </c:pt>
                <c:pt idx="4">
                  <c:v>19.5</c:v>
                </c:pt>
              </c:numCache>
            </c:numRef>
          </c:val>
          <c:extLst>
            <c:ext xmlns:c16="http://schemas.microsoft.com/office/drawing/2014/chart" uri="{C3380CC4-5D6E-409C-BE32-E72D297353CC}">
              <c16:uniqueId val="{00000000-6992-4BC8-B136-3AD54689523E}"/>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6992-4BC8-B136-3AD54689523E}"/>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116-4719-9BFB-BE09C4BBACE5}"/>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F116-4719-9BFB-BE09C4BBACE5}"/>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321.8</c:v>
                </c:pt>
                <c:pt idx="4">
                  <c:v>266.89999999999998</c:v>
                </c:pt>
              </c:numCache>
            </c:numRef>
          </c:val>
          <c:extLst>
            <c:ext xmlns:c16="http://schemas.microsoft.com/office/drawing/2014/chart" uri="{C3380CC4-5D6E-409C-BE32-E72D297353CC}">
              <c16:uniqueId val="{00000000-51A9-4E76-945E-DC381E880D36}"/>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51A9-4E76-945E-DC381E880D36}"/>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90-43E1-8AB1-59F0A7EB4FC2}"/>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90-43E1-8AB1-59F0A7EB4FC2}"/>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7091" y="7343900"/>
          <a:ext cx="521183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50770" y="7343900"/>
          <a:ext cx="5125659"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348270" y="7343900"/>
          <a:ext cx="521183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836031" y="7343900"/>
          <a:ext cx="5135183"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260745" y="7343900"/>
          <a:ext cx="522136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（最大出力合計2,321kW）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94592" y="12171795"/>
          <a:ext cx="521001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94592" y="15219796"/>
          <a:ext cx="521001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94592" y="18280784"/>
          <a:ext cx="521001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94592" y="21324455"/>
          <a:ext cx="521001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94592" y="24334933"/>
          <a:ext cx="521001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413923" y="12171795"/>
          <a:ext cx="4706203"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413923" y="15219796"/>
          <a:ext cx="4706203"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413923" y="18280784"/>
          <a:ext cx="4706203"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413923" y="21324455"/>
          <a:ext cx="4706203"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413923" y="24334933"/>
          <a:ext cx="4706203"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813483" y="12171795"/>
          <a:ext cx="4715727"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813483" y="15219796"/>
          <a:ext cx="4715727"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813483" y="18280784"/>
          <a:ext cx="4715727"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813483" y="21324455"/>
          <a:ext cx="4715727"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813483" y="24334933"/>
          <a:ext cx="4715727"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7112019" y="12171795"/>
          <a:ext cx="471572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7112019" y="15219796"/>
          <a:ext cx="471572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7112019" y="18280784"/>
          <a:ext cx="471572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7112019" y="21324455"/>
          <a:ext cx="471572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7112019" y="24334933"/>
          <a:ext cx="471572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547452" y="12171795"/>
          <a:ext cx="471572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547452" y="15219796"/>
          <a:ext cx="471572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547452" y="18280784"/>
          <a:ext cx="471572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547452" y="21324455"/>
          <a:ext cx="471572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547452" y="24334933"/>
          <a:ext cx="471572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4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4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4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4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4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4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4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4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4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4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4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4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41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41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41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42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42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422"/>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423"/>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424"/>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425"/>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426"/>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427"/>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428"/>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429"/>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430"/>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431"/>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432"/>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433"/>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434"/>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435"/>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436"/>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437"/>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438"/>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439"/>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440"/>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5441"/>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5442"/>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5443"/>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444"/>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5445"/>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446"/>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447"/>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448"/>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40" zoomScaleNormal="40" workbookViewId="0"/>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群馬県　前橋市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5"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268</v>
      </c>
      <c r="T3" s="132"/>
      <c r="U3" s="132"/>
      <c r="V3" s="132"/>
      <c r="W3" s="132"/>
      <c r="X3" s="132"/>
      <c r="Y3" s="132"/>
      <c r="Z3" s="132"/>
      <c r="AA3" s="132"/>
      <c r="AB3" s="132"/>
      <c r="AC3" s="132"/>
      <c r="AD3" s="132"/>
      <c r="AE3" s="132"/>
      <c r="AF3" s="132"/>
      <c r="AG3" s="132"/>
      <c r="AH3" s="133"/>
      <c r="AI3" s="1"/>
      <c r="AJ3" s="1"/>
      <c r="AK3" s="207" t="s">
        <v>271</v>
      </c>
      <c r="AL3" s="208"/>
      <c r="AM3" s="208"/>
      <c r="AN3" s="208"/>
      <c r="AO3" s="208"/>
      <c r="AP3" s="208"/>
      <c r="AQ3" s="209"/>
    </row>
    <row r="4" spans="1:43" ht="23.15" customHeight="1" x14ac:dyDescent="0.2">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207"/>
      <c r="AL4" s="208"/>
      <c r="AM4" s="208"/>
      <c r="AN4" s="208"/>
      <c r="AO4" s="208"/>
      <c r="AP4" s="208"/>
      <c r="AQ4" s="209"/>
    </row>
    <row r="5" spans="1:43" ht="23.15" customHeight="1" x14ac:dyDescent="0.2">
      <c r="A5" s="1"/>
      <c r="B5" s="140">
        <f>データ!M6</f>
        <v>1</v>
      </c>
      <c r="C5" s="141"/>
      <c r="D5" s="141"/>
      <c r="E5" s="141"/>
      <c r="F5" s="142" t="str">
        <f>データ!N6</f>
        <v>-</v>
      </c>
      <c r="G5" s="142"/>
      <c r="H5" s="142"/>
      <c r="I5" s="142"/>
      <c r="J5" s="142" t="str">
        <f>データ!O6</f>
        <v>-</v>
      </c>
      <c r="K5" s="142"/>
      <c r="L5" s="142"/>
      <c r="M5" s="142"/>
      <c r="N5" s="142">
        <f>データ!P6</f>
        <v>5</v>
      </c>
      <c r="O5" s="142"/>
      <c r="P5" s="142"/>
      <c r="Q5" s="143"/>
      <c r="R5" s="1"/>
      <c r="S5" s="134"/>
      <c r="T5" s="135"/>
      <c r="U5" s="135"/>
      <c r="V5" s="135"/>
      <c r="W5" s="135"/>
      <c r="X5" s="135"/>
      <c r="Y5" s="135"/>
      <c r="Z5" s="135"/>
      <c r="AA5" s="135"/>
      <c r="AB5" s="135"/>
      <c r="AC5" s="135"/>
      <c r="AD5" s="135"/>
      <c r="AE5" s="135"/>
      <c r="AF5" s="135"/>
      <c r="AG5" s="135"/>
      <c r="AH5" s="136"/>
      <c r="AI5" s="1"/>
      <c r="AJ5" s="1"/>
      <c r="AK5" s="207"/>
      <c r="AL5" s="208"/>
      <c r="AM5" s="208"/>
      <c r="AN5" s="208"/>
      <c r="AO5" s="208"/>
      <c r="AP5" s="208"/>
      <c r="AQ5" s="209"/>
    </row>
    <row r="6" spans="1:43" ht="23.15" customHeight="1" x14ac:dyDescent="0.2">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207"/>
      <c r="AL6" s="208"/>
      <c r="AM6" s="208"/>
      <c r="AN6" s="208"/>
      <c r="AO6" s="208"/>
      <c r="AP6" s="208"/>
      <c r="AQ6" s="209"/>
    </row>
    <row r="7" spans="1:43" ht="22.5" customHeight="1" x14ac:dyDescent="0.2">
      <c r="A7" s="1"/>
      <c r="B7" s="144" t="str">
        <f>データ!Q6</f>
        <v>-</v>
      </c>
      <c r="C7" s="142"/>
      <c r="D7" s="142"/>
      <c r="E7" s="142"/>
      <c r="F7" s="145" t="s">
        <v>130</v>
      </c>
      <c r="G7" s="146"/>
      <c r="H7" s="146"/>
      <c r="I7" s="146"/>
      <c r="J7" s="147" t="s">
        <v>130</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207"/>
      <c r="AL7" s="208"/>
      <c r="AM7" s="208"/>
      <c r="AN7" s="208"/>
      <c r="AO7" s="208"/>
      <c r="AP7" s="208"/>
      <c r="AQ7" s="209"/>
    </row>
    <row r="8" spans="1:43" ht="23.15" customHeight="1" x14ac:dyDescent="0.2">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207"/>
      <c r="AL8" s="208"/>
      <c r="AM8" s="208"/>
      <c r="AN8" s="208"/>
      <c r="AO8" s="208"/>
      <c r="AP8" s="208"/>
      <c r="AQ8" s="209"/>
    </row>
    <row r="9" spans="1:43" ht="23.15" customHeight="1" thickBot="1" x14ac:dyDescent="0.25">
      <c r="A9" s="1"/>
      <c r="B9" s="152" t="s">
        <v>132</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207"/>
      <c r="AL9" s="208"/>
      <c r="AM9" s="208"/>
      <c r="AN9" s="208"/>
      <c r="AO9" s="208"/>
      <c r="AP9" s="208"/>
      <c r="AQ9" s="209"/>
    </row>
    <row r="10" spans="1:43" ht="27" customHeight="1" thickBot="1" x14ac:dyDescent="0.25">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207"/>
      <c r="AL10" s="208"/>
      <c r="AM10" s="208"/>
      <c r="AN10" s="208"/>
      <c r="AO10" s="208"/>
      <c r="AP10" s="208"/>
      <c r="AQ10" s="209"/>
    </row>
    <row r="11" spans="1:43" ht="23.15" customHeight="1" x14ac:dyDescent="0.2">
      <c r="A11" s="1"/>
      <c r="B11" s="112" t="s">
        <v>19</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207"/>
      <c r="AL11" s="208"/>
      <c r="AM11" s="208"/>
      <c r="AN11" s="208"/>
      <c r="AO11" s="208"/>
      <c r="AP11" s="208"/>
      <c r="AQ11" s="209"/>
    </row>
    <row r="12" spans="1:43" ht="23.15" customHeight="1" x14ac:dyDescent="0.2">
      <c r="A12" s="1"/>
      <c r="B12" s="124" t="s">
        <v>20</v>
      </c>
      <c r="C12" s="125"/>
      <c r="D12" s="125"/>
      <c r="E12" s="125"/>
      <c r="F12" s="161" t="str">
        <f>データ!W6</f>
        <v>-</v>
      </c>
      <c r="G12" s="162"/>
      <c r="H12" s="161" t="str">
        <f>データ!X6</f>
        <v>-</v>
      </c>
      <c r="I12" s="162"/>
      <c r="J12" s="161" t="str">
        <f>データ!Y6</f>
        <v>-</v>
      </c>
      <c r="K12" s="162"/>
      <c r="L12" s="161">
        <f>データ!Z6</f>
        <v>466</v>
      </c>
      <c r="M12" s="162"/>
      <c r="N12" s="150">
        <f>データ!AA6</f>
        <v>1209</v>
      </c>
      <c r="O12" s="151"/>
      <c r="P12" s="8"/>
      <c r="Q12" s="8"/>
      <c r="R12" s="1"/>
      <c r="S12" s="134"/>
      <c r="T12" s="135"/>
      <c r="U12" s="135"/>
      <c r="V12" s="135"/>
      <c r="W12" s="135"/>
      <c r="X12" s="135"/>
      <c r="Y12" s="135"/>
      <c r="Z12" s="135"/>
      <c r="AA12" s="135"/>
      <c r="AB12" s="135"/>
      <c r="AC12" s="135"/>
      <c r="AD12" s="135"/>
      <c r="AE12" s="135"/>
      <c r="AF12" s="135"/>
      <c r="AG12" s="135"/>
      <c r="AH12" s="136"/>
      <c r="AI12" s="1"/>
      <c r="AJ12" s="1"/>
      <c r="AK12" s="207"/>
      <c r="AL12" s="208"/>
      <c r="AM12" s="208"/>
      <c r="AN12" s="208"/>
      <c r="AO12" s="208"/>
      <c r="AP12" s="208"/>
      <c r="AQ12" s="209"/>
    </row>
    <row r="13" spans="1:43" ht="23.15" customHeight="1" x14ac:dyDescent="0.2">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207"/>
      <c r="AL13" s="208"/>
      <c r="AM13" s="208"/>
      <c r="AN13" s="208"/>
      <c r="AO13" s="208"/>
      <c r="AP13" s="208"/>
      <c r="AQ13" s="209"/>
    </row>
    <row r="14" spans="1:43" ht="23.15" customHeight="1" x14ac:dyDescent="0.2">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207"/>
      <c r="AL14" s="208"/>
      <c r="AM14" s="208"/>
      <c r="AN14" s="208"/>
      <c r="AO14" s="208"/>
      <c r="AP14" s="208"/>
      <c r="AQ14" s="209"/>
    </row>
    <row r="15" spans="1:43" ht="23.15" customHeight="1" x14ac:dyDescent="0.2">
      <c r="A15" s="1"/>
      <c r="B15" s="168" t="s">
        <v>23</v>
      </c>
      <c r="C15" s="169"/>
      <c r="D15" s="169"/>
      <c r="E15" s="170"/>
      <c r="F15" s="171">
        <f>データ!AL6</f>
        <v>2796</v>
      </c>
      <c r="G15" s="171"/>
      <c r="H15" s="171">
        <f>データ!AM6</f>
        <v>2900</v>
      </c>
      <c r="I15" s="171"/>
      <c r="J15" s="171">
        <f>データ!AN6</f>
        <v>2873</v>
      </c>
      <c r="K15" s="171"/>
      <c r="L15" s="171">
        <f>データ!AO6</f>
        <v>2908</v>
      </c>
      <c r="M15" s="171"/>
      <c r="N15" s="172">
        <f>データ!AP6</f>
        <v>2769</v>
      </c>
      <c r="O15" s="173"/>
      <c r="P15" s="8"/>
      <c r="Q15" s="8"/>
      <c r="R15" s="1"/>
      <c r="S15" s="134"/>
      <c r="T15" s="135"/>
      <c r="U15" s="135"/>
      <c r="V15" s="135"/>
      <c r="W15" s="135"/>
      <c r="X15" s="135"/>
      <c r="Y15" s="135"/>
      <c r="Z15" s="135"/>
      <c r="AA15" s="135"/>
      <c r="AB15" s="135"/>
      <c r="AC15" s="135"/>
      <c r="AD15" s="135"/>
      <c r="AE15" s="135"/>
      <c r="AF15" s="135"/>
      <c r="AG15" s="135"/>
      <c r="AH15" s="136"/>
      <c r="AI15" s="1"/>
      <c r="AJ15" s="1"/>
      <c r="AK15" s="207"/>
      <c r="AL15" s="208"/>
      <c r="AM15" s="208"/>
      <c r="AN15" s="208"/>
      <c r="AO15" s="208"/>
      <c r="AP15" s="208"/>
      <c r="AQ15" s="209"/>
    </row>
    <row r="16" spans="1:43" ht="23.15" customHeight="1" thickBot="1" x14ac:dyDescent="0.25">
      <c r="A16" s="1"/>
      <c r="B16" s="174" t="s">
        <v>24</v>
      </c>
      <c r="C16" s="175"/>
      <c r="D16" s="175"/>
      <c r="E16" s="176"/>
      <c r="F16" s="177">
        <f>データ!AQ6</f>
        <v>2796</v>
      </c>
      <c r="G16" s="177"/>
      <c r="H16" s="177">
        <f>データ!AR6</f>
        <v>2900</v>
      </c>
      <c r="I16" s="177"/>
      <c r="J16" s="177">
        <f>データ!AS6</f>
        <v>2873</v>
      </c>
      <c r="K16" s="177"/>
      <c r="L16" s="177">
        <f>データ!AT6</f>
        <v>3374</v>
      </c>
      <c r="M16" s="177"/>
      <c r="N16" s="166">
        <f>データ!AU6</f>
        <v>3978</v>
      </c>
      <c r="O16" s="167"/>
      <c r="P16" s="8"/>
      <c r="Q16" s="8"/>
      <c r="R16" s="1"/>
      <c r="S16" s="134"/>
      <c r="T16" s="135"/>
      <c r="U16" s="135"/>
      <c r="V16" s="135"/>
      <c r="W16" s="135"/>
      <c r="X16" s="135"/>
      <c r="Y16" s="135"/>
      <c r="Z16" s="135"/>
      <c r="AA16" s="135"/>
      <c r="AB16" s="135"/>
      <c r="AC16" s="135"/>
      <c r="AD16" s="135"/>
      <c r="AE16" s="135"/>
      <c r="AF16" s="135"/>
      <c r="AG16" s="135"/>
      <c r="AH16" s="136"/>
      <c r="AI16" s="1"/>
      <c r="AJ16" s="1"/>
      <c r="AK16" s="207"/>
      <c r="AL16" s="208"/>
      <c r="AM16" s="208"/>
      <c r="AN16" s="208"/>
      <c r="AO16" s="208"/>
      <c r="AP16" s="208"/>
      <c r="AQ16" s="209"/>
    </row>
    <row r="17" spans="1:43" ht="15.65"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207"/>
      <c r="AL17" s="208"/>
      <c r="AM17" s="208"/>
      <c r="AN17" s="208"/>
      <c r="AO17" s="208"/>
      <c r="AP17" s="208"/>
      <c r="AQ17" s="209"/>
    </row>
    <row r="18" spans="1:43" ht="23.15" customHeight="1" x14ac:dyDescent="0.2">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207"/>
      <c r="AL18" s="208"/>
      <c r="AM18" s="208"/>
      <c r="AN18" s="208"/>
      <c r="AO18" s="208"/>
      <c r="AP18" s="208"/>
      <c r="AQ18" s="209"/>
    </row>
    <row r="19" spans="1:43" ht="23.15" customHeight="1" thickBot="1" x14ac:dyDescent="0.25">
      <c r="A19" s="1"/>
      <c r="B19" s="174" t="s">
        <v>27</v>
      </c>
      <c r="C19" s="175"/>
      <c r="D19" s="175"/>
      <c r="E19" s="176"/>
      <c r="F19" s="180" t="str">
        <f>データ!AV6</f>
        <v>-</v>
      </c>
      <c r="G19" s="180"/>
      <c r="H19" s="180"/>
      <c r="I19" s="180">
        <f>データ!AW6</f>
        <v>138553</v>
      </c>
      <c r="J19" s="180"/>
      <c r="K19" s="180"/>
      <c r="L19" s="180">
        <f>データ!AX6</f>
        <v>138553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207"/>
      <c r="AL19" s="208"/>
      <c r="AM19" s="208"/>
      <c r="AN19" s="208"/>
      <c r="AO19" s="208"/>
      <c r="AP19" s="208"/>
      <c r="AQ19" s="209"/>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207"/>
      <c r="AL20" s="208"/>
      <c r="AM20" s="208"/>
      <c r="AN20" s="208"/>
      <c r="AO20" s="208"/>
      <c r="AP20" s="208"/>
      <c r="AQ20" s="209"/>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207"/>
      <c r="AL21" s="208"/>
      <c r="AM21" s="208"/>
      <c r="AN21" s="208"/>
      <c r="AO21" s="208"/>
      <c r="AP21" s="208"/>
      <c r="AQ21" s="209"/>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207"/>
      <c r="AL22" s="208"/>
      <c r="AM22" s="208"/>
      <c r="AN22" s="208"/>
      <c r="AO22" s="208"/>
      <c r="AP22" s="208"/>
      <c r="AQ22" s="209"/>
    </row>
    <row r="23" spans="1:43" ht="23.5"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207"/>
      <c r="AL23" s="208"/>
      <c r="AM23" s="208"/>
      <c r="AN23" s="208"/>
      <c r="AO23" s="208"/>
      <c r="AP23" s="208"/>
      <c r="AQ23" s="209"/>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207"/>
      <c r="AL24" s="208"/>
      <c r="AM24" s="208"/>
      <c r="AN24" s="208"/>
      <c r="AO24" s="208"/>
      <c r="AP24" s="208"/>
      <c r="AQ24" s="209"/>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207"/>
      <c r="AL25" s="208"/>
      <c r="AM25" s="208"/>
      <c r="AN25" s="208"/>
      <c r="AO25" s="208"/>
      <c r="AP25" s="208"/>
      <c r="AQ25" s="209"/>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207"/>
      <c r="AL26" s="208"/>
      <c r="AM26" s="208"/>
      <c r="AN26" s="208"/>
      <c r="AO26" s="208"/>
      <c r="AP26" s="208"/>
      <c r="AQ26" s="209"/>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207"/>
      <c r="AL27" s="208"/>
      <c r="AM27" s="208"/>
      <c r="AN27" s="208"/>
      <c r="AO27" s="208"/>
      <c r="AP27" s="208"/>
      <c r="AQ27" s="209"/>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207"/>
      <c r="AL28" s="208"/>
      <c r="AM28" s="208"/>
      <c r="AN28" s="208"/>
      <c r="AO28" s="208"/>
      <c r="AP28" s="208"/>
      <c r="AQ28" s="209"/>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207"/>
      <c r="AL29" s="208"/>
      <c r="AM29" s="208"/>
      <c r="AN29" s="208"/>
      <c r="AO29" s="208"/>
      <c r="AP29" s="208"/>
      <c r="AQ29" s="209"/>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207"/>
      <c r="AL30" s="208"/>
      <c r="AM30" s="208"/>
      <c r="AN30" s="208"/>
      <c r="AO30" s="208"/>
      <c r="AP30" s="208"/>
      <c r="AQ30" s="209"/>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207"/>
      <c r="AL31" s="208"/>
      <c r="AM31" s="208"/>
      <c r="AN31" s="208"/>
      <c r="AO31" s="208"/>
      <c r="AP31" s="208"/>
      <c r="AQ31" s="209"/>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207"/>
      <c r="AL32" s="208"/>
      <c r="AM32" s="208"/>
      <c r="AN32" s="208"/>
      <c r="AO32" s="208"/>
      <c r="AP32" s="208"/>
      <c r="AQ32" s="209"/>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207"/>
      <c r="AL33" s="208"/>
      <c r="AM33" s="208"/>
      <c r="AN33" s="208"/>
      <c r="AO33" s="208"/>
      <c r="AP33" s="208"/>
      <c r="AQ33" s="209"/>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207"/>
      <c r="AL34" s="208"/>
      <c r="AM34" s="208"/>
      <c r="AN34" s="208"/>
      <c r="AO34" s="208"/>
      <c r="AP34" s="208"/>
      <c r="AQ34" s="209"/>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207"/>
      <c r="AL35" s="208"/>
      <c r="AM35" s="208"/>
      <c r="AN35" s="208"/>
      <c r="AO35" s="208"/>
      <c r="AP35" s="208"/>
      <c r="AQ35" s="209"/>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207"/>
      <c r="AL36" s="208"/>
      <c r="AM36" s="208"/>
      <c r="AN36" s="208"/>
      <c r="AO36" s="208"/>
      <c r="AP36" s="208"/>
      <c r="AQ36" s="209"/>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207"/>
      <c r="AL37" s="208"/>
      <c r="AM37" s="208"/>
      <c r="AN37" s="208"/>
      <c r="AO37" s="208"/>
      <c r="AP37" s="208"/>
      <c r="AQ37" s="209"/>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210"/>
      <c r="AL38" s="211"/>
      <c r="AM38" s="211"/>
      <c r="AN38" s="211"/>
      <c r="AO38" s="211"/>
      <c r="AP38" s="211"/>
      <c r="AQ38" s="212"/>
    </row>
    <row r="39" spans="1:43" ht="29.5"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5"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269</v>
      </c>
      <c r="AL40" s="119"/>
      <c r="AM40" s="119"/>
      <c r="AN40" s="119"/>
      <c r="AO40" s="119"/>
      <c r="AP40" s="119"/>
      <c r="AQ40" s="120"/>
    </row>
    <row r="41" spans="1:43" ht="29.5"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4"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99999999999999"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99999999999999"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99999999999999"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99999999999999"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99999999999999"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99999999999999"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99999999999999"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99999999999999"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99999999999999"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99999999999999"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99999999999999"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99999999999999"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99999999999999"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99999999999999"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99999999999999"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99999999999999"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99999999999999"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99999999999999"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99999999999999"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99999999999999"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99999999999999"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99999999999999"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99999999999999"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99999999999999"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99999999999999"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99999999999999"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99999999999999"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99999999999999"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99999999999999"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99999999999999"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99999999999999"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99999999999999"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99999999999999"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99999999999999"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99999999999999"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99999999999999"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99999999999999"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99999999999999"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99999999999999"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99999999999999"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99999999999999"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99999999999999"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99999999999999"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99999999999999"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99999999999999"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99999999999999"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99999999999999"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99999999999999"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99999999999999"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99999999999999"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99999999999999"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99999999999999"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99999999999999"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99999999999999"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99999999999999"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99999999999999"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99999999999999"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270</v>
      </c>
      <c r="AL99" s="191"/>
      <c r="AM99" s="191"/>
      <c r="AN99" s="191"/>
      <c r="AO99" s="191"/>
      <c r="AP99" s="191"/>
      <c r="AQ99" s="192"/>
    </row>
    <row r="100" spans="1:43" ht="16.399999999999999"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99999999999999"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99999999999999"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99999999999999"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99999999999999"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99999999999999"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99999999999999"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99999999999999"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99999999999999"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99999999999999"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99999999999999"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99999999999999"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99999999999999"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99999999999999"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99999999999999"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99999999999999"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（最大出力合計2,321kW）</v>
      </c>
      <c r="D123" s="5" t="str">
        <f>データ!EX9</f>
        <v>（最大出力合計236kW）</v>
      </c>
      <c r="E123" s="5" t="str">
        <f>データ!GW9</f>
        <v>（最大出力合計-kW）</v>
      </c>
      <c r="F123" s="5" t="str">
        <f>データ!IV9</f>
        <v>（最大出力合計-kW）</v>
      </c>
      <c r="G123" s="5" t="str">
        <f>データ!KU9</f>
        <v>（最大出力合計2,085kW）</v>
      </c>
    </row>
  </sheetData>
  <sheetProtection algorithmName="SHA-512" hashValue="Cp2HuupeTTyQuTzo+UQSMn8r1KuinoAvx+07WaklIIoD1euaJCPv4qS81QSSK9DgBxD0PbGiS6Wj08tbWynXkA==" saltValue="Ps7I1H2fVOjKMoRMT1GJ4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5" width="12.08984375" customWidth="1"/>
    <col min="16" max="16" width="27"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2">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2" x14ac:dyDescent="0.2">
      <c r="A6" s="49" t="s">
        <v>117</v>
      </c>
      <c r="B6" s="67" t="str">
        <f>B7</f>
        <v>2019</v>
      </c>
      <c r="C6" s="67" t="str">
        <f t="shared" ref="C6:AX6" si="6">C7</f>
        <v>102016</v>
      </c>
      <c r="D6" s="67" t="str">
        <f t="shared" si="6"/>
        <v>47</v>
      </c>
      <c r="E6" s="67" t="str">
        <f t="shared" si="6"/>
        <v>04</v>
      </c>
      <c r="F6" s="67" t="str">
        <f t="shared" si="6"/>
        <v>0</v>
      </c>
      <c r="G6" s="67" t="str">
        <f t="shared" si="6"/>
        <v>000</v>
      </c>
      <c r="H6" s="67" t="str">
        <f t="shared" si="6"/>
        <v>群馬県　前橋市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5</v>
      </c>
      <c r="Q6" s="69" t="str">
        <f t="shared" si="6"/>
        <v>-</v>
      </c>
      <c r="R6" s="70" t="str">
        <f>R7</f>
        <v>令和15年6月19日　富士見図書館太陽光発電</v>
      </c>
      <c r="S6" s="71" t="str">
        <f t="shared" si="6"/>
        <v>令和15年6月19日　富士見図書館太陽光発電</v>
      </c>
      <c r="T6" s="67" t="str">
        <f t="shared" si="6"/>
        <v>無</v>
      </c>
      <c r="U6" s="71" t="str">
        <f t="shared" si="6"/>
        <v>東京電力株式会社</v>
      </c>
      <c r="V6" s="68" t="str">
        <f t="shared" si="6"/>
        <v>-</v>
      </c>
      <c r="W6" s="69" t="str">
        <f>W7</f>
        <v>-</v>
      </c>
      <c r="X6" s="69" t="str">
        <f t="shared" si="6"/>
        <v>-</v>
      </c>
      <c r="Y6" s="69" t="str">
        <f t="shared" si="6"/>
        <v>-</v>
      </c>
      <c r="Z6" s="69">
        <f t="shared" si="6"/>
        <v>466</v>
      </c>
      <c r="AA6" s="69">
        <f t="shared" si="6"/>
        <v>1209</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2796</v>
      </c>
      <c r="AM6" s="69">
        <f t="shared" si="6"/>
        <v>2900</v>
      </c>
      <c r="AN6" s="69">
        <f t="shared" si="6"/>
        <v>2873</v>
      </c>
      <c r="AO6" s="69">
        <f t="shared" si="6"/>
        <v>2908</v>
      </c>
      <c r="AP6" s="69">
        <f t="shared" si="6"/>
        <v>2769</v>
      </c>
      <c r="AQ6" s="69">
        <f t="shared" si="6"/>
        <v>2796</v>
      </c>
      <c r="AR6" s="69">
        <f t="shared" si="6"/>
        <v>2900</v>
      </c>
      <c r="AS6" s="69">
        <f t="shared" si="6"/>
        <v>2873</v>
      </c>
      <c r="AT6" s="69">
        <f t="shared" si="6"/>
        <v>3374</v>
      </c>
      <c r="AU6" s="69">
        <f t="shared" si="6"/>
        <v>3978</v>
      </c>
      <c r="AV6" s="69" t="str">
        <f t="shared" si="6"/>
        <v>-</v>
      </c>
      <c r="AW6" s="69">
        <f t="shared" si="6"/>
        <v>138553</v>
      </c>
      <c r="AX6" s="69">
        <f t="shared" si="6"/>
        <v>138553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 x14ac:dyDescent="0.2">
      <c r="A7" s="49"/>
      <c r="B7" s="77" t="s">
        <v>118</v>
      </c>
      <c r="C7" s="77" t="s">
        <v>119</v>
      </c>
      <c r="D7" s="77" t="s">
        <v>120</v>
      </c>
      <c r="E7" s="77" t="s">
        <v>121</v>
      </c>
      <c r="F7" s="77" t="s">
        <v>122</v>
      </c>
      <c r="G7" s="77" t="s">
        <v>123</v>
      </c>
      <c r="H7" s="77" t="s">
        <v>124</v>
      </c>
      <c r="I7" s="77" t="s">
        <v>125</v>
      </c>
      <c r="J7" s="77" t="s">
        <v>126</v>
      </c>
      <c r="K7" s="77" t="s">
        <v>127</v>
      </c>
      <c r="L7" s="78" t="s">
        <v>128</v>
      </c>
      <c r="M7" s="79">
        <v>1</v>
      </c>
      <c r="N7" s="79" t="s">
        <v>129</v>
      </c>
      <c r="O7" s="80" t="s">
        <v>129</v>
      </c>
      <c r="P7" s="80">
        <v>5</v>
      </c>
      <c r="Q7" s="80" t="s">
        <v>129</v>
      </c>
      <c r="R7" s="81" t="s">
        <v>130</v>
      </c>
      <c r="S7" s="81" t="s">
        <v>130</v>
      </c>
      <c r="T7" s="82" t="s">
        <v>131</v>
      </c>
      <c r="U7" s="81" t="s">
        <v>132</v>
      </c>
      <c r="V7" s="78" t="s">
        <v>129</v>
      </c>
      <c r="W7" s="80" t="s">
        <v>129</v>
      </c>
      <c r="X7" s="80" t="s">
        <v>129</v>
      </c>
      <c r="Y7" s="80" t="s">
        <v>129</v>
      </c>
      <c r="Z7" s="80">
        <v>466</v>
      </c>
      <c r="AA7" s="80">
        <v>1209</v>
      </c>
      <c r="AB7" s="80" t="s">
        <v>129</v>
      </c>
      <c r="AC7" s="80" t="s">
        <v>129</v>
      </c>
      <c r="AD7" s="80" t="s">
        <v>129</v>
      </c>
      <c r="AE7" s="80" t="s">
        <v>129</v>
      </c>
      <c r="AF7" s="80" t="s">
        <v>129</v>
      </c>
      <c r="AG7" s="80" t="s">
        <v>129</v>
      </c>
      <c r="AH7" s="80" t="s">
        <v>129</v>
      </c>
      <c r="AI7" s="80" t="s">
        <v>129</v>
      </c>
      <c r="AJ7" s="80" t="s">
        <v>129</v>
      </c>
      <c r="AK7" s="80" t="s">
        <v>129</v>
      </c>
      <c r="AL7" s="80">
        <v>2796</v>
      </c>
      <c r="AM7" s="80">
        <v>2900</v>
      </c>
      <c r="AN7" s="80">
        <v>2873</v>
      </c>
      <c r="AO7" s="80">
        <v>2908</v>
      </c>
      <c r="AP7" s="80">
        <v>2769</v>
      </c>
      <c r="AQ7" s="80">
        <v>2796</v>
      </c>
      <c r="AR7" s="80">
        <v>2900</v>
      </c>
      <c r="AS7" s="80">
        <v>2873</v>
      </c>
      <c r="AT7" s="80">
        <v>3374</v>
      </c>
      <c r="AU7" s="80">
        <v>3978</v>
      </c>
      <c r="AV7" s="80" t="s">
        <v>129</v>
      </c>
      <c r="AW7" s="80">
        <v>138553</v>
      </c>
      <c r="AX7" s="80">
        <v>138553</v>
      </c>
      <c r="AY7" s="83">
        <v>127.2</v>
      </c>
      <c r="AZ7" s="83">
        <v>103.4</v>
      </c>
      <c r="BA7" s="83">
        <v>98.4</v>
      </c>
      <c r="BB7" s="83">
        <v>111.4</v>
      </c>
      <c r="BC7" s="83">
        <v>98.8</v>
      </c>
      <c r="BD7" s="83">
        <v>118.8</v>
      </c>
      <c r="BE7" s="83">
        <v>88.8</v>
      </c>
      <c r="BF7" s="83">
        <v>121.3</v>
      </c>
      <c r="BG7" s="83">
        <v>123.2</v>
      </c>
      <c r="BH7" s="83">
        <v>134.69999999999999</v>
      </c>
      <c r="BI7" s="83">
        <v>100</v>
      </c>
      <c r="BJ7" s="83">
        <v>178.8</v>
      </c>
      <c r="BK7" s="83">
        <v>181.4</v>
      </c>
      <c r="BL7" s="83">
        <v>179.9</v>
      </c>
      <c r="BM7" s="83">
        <v>195.3</v>
      </c>
      <c r="BN7" s="83">
        <v>222.8</v>
      </c>
      <c r="BO7" s="83">
        <v>255.4</v>
      </c>
      <c r="BP7" s="83">
        <v>269.8</v>
      </c>
      <c r="BQ7" s="83">
        <v>247.9</v>
      </c>
      <c r="BR7" s="83">
        <v>240.1</v>
      </c>
      <c r="BS7" s="83">
        <v>255.5</v>
      </c>
      <c r="BT7" s="83">
        <v>100</v>
      </c>
      <c r="BU7" s="83" t="s">
        <v>129</v>
      </c>
      <c r="BV7" s="83" t="s">
        <v>129</v>
      </c>
      <c r="BW7" s="83" t="s">
        <v>129</v>
      </c>
      <c r="BX7" s="83" t="s">
        <v>129</v>
      </c>
      <c r="BY7" s="83" t="s">
        <v>129</v>
      </c>
      <c r="BZ7" s="83" t="s">
        <v>129</v>
      </c>
      <c r="CA7" s="83" t="s">
        <v>129</v>
      </c>
      <c r="CB7" s="83" t="s">
        <v>129</v>
      </c>
      <c r="CC7" s="83" t="s">
        <v>129</v>
      </c>
      <c r="CD7" s="83" t="s">
        <v>129</v>
      </c>
      <c r="CE7" s="83" t="s">
        <v>129</v>
      </c>
      <c r="CF7" s="83">
        <v>31741.1</v>
      </c>
      <c r="CG7" s="83">
        <v>38940.300000000003</v>
      </c>
      <c r="CH7" s="83">
        <v>42156.6</v>
      </c>
      <c r="CI7" s="83">
        <v>37910.800000000003</v>
      </c>
      <c r="CJ7" s="83">
        <v>40185.800000000003</v>
      </c>
      <c r="CK7" s="83">
        <v>18815.8</v>
      </c>
      <c r="CL7" s="83">
        <v>22847.9</v>
      </c>
      <c r="CM7" s="83">
        <v>19199</v>
      </c>
      <c r="CN7" s="83">
        <v>19830.400000000001</v>
      </c>
      <c r="CO7" s="83">
        <v>19066.3</v>
      </c>
      <c r="CP7" s="80">
        <v>24148</v>
      </c>
      <c r="CQ7" s="80">
        <v>3811</v>
      </c>
      <c r="CR7" s="80">
        <v>2849</v>
      </c>
      <c r="CS7" s="80">
        <v>29794</v>
      </c>
      <c r="CT7" s="80">
        <v>21679</v>
      </c>
      <c r="CU7" s="80">
        <v>37685</v>
      </c>
      <c r="CV7" s="80">
        <v>2390</v>
      </c>
      <c r="CW7" s="80">
        <v>32739</v>
      </c>
      <c r="CX7" s="80">
        <v>34140</v>
      </c>
      <c r="CY7" s="80">
        <v>33434</v>
      </c>
      <c r="CZ7" s="80">
        <v>2321</v>
      </c>
      <c r="DA7" s="83">
        <v>15.3</v>
      </c>
      <c r="DB7" s="83">
        <v>15.9</v>
      </c>
      <c r="DC7" s="83">
        <v>15.7</v>
      </c>
      <c r="DD7" s="83">
        <v>16.600000000000001</v>
      </c>
      <c r="DE7" s="83">
        <v>19.5</v>
      </c>
      <c r="DF7" s="83">
        <v>32.4</v>
      </c>
      <c r="DG7" s="83">
        <v>36.4</v>
      </c>
      <c r="DH7" s="83">
        <v>31.6</v>
      </c>
      <c r="DI7" s="83">
        <v>31.6</v>
      </c>
      <c r="DJ7" s="83">
        <v>30.1</v>
      </c>
      <c r="DK7" s="83">
        <v>0</v>
      </c>
      <c r="DL7" s="83">
        <v>0</v>
      </c>
      <c r="DM7" s="83">
        <v>0</v>
      </c>
      <c r="DN7" s="83">
        <v>0</v>
      </c>
      <c r="DO7" s="83">
        <v>0</v>
      </c>
      <c r="DP7" s="83">
        <v>10.1</v>
      </c>
      <c r="DQ7" s="83">
        <v>8.3000000000000007</v>
      </c>
      <c r="DR7" s="83">
        <v>7.1</v>
      </c>
      <c r="DS7" s="83">
        <v>7.3</v>
      </c>
      <c r="DT7" s="83">
        <v>5.4</v>
      </c>
      <c r="DU7" s="83">
        <v>0</v>
      </c>
      <c r="DV7" s="83">
        <v>0</v>
      </c>
      <c r="DW7" s="83">
        <v>0</v>
      </c>
      <c r="DX7" s="83">
        <v>321.8</v>
      </c>
      <c r="DY7" s="83">
        <v>266.89999999999998</v>
      </c>
      <c r="DZ7" s="83">
        <v>106.3</v>
      </c>
      <c r="EA7" s="83">
        <v>110.5</v>
      </c>
      <c r="EB7" s="83">
        <v>156.5</v>
      </c>
      <c r="EC7" s="83">
        <v>157.6</v>
      </c>
      <c r="ED7" s="83">
        <v>173.7</v>
      </c>
      <c r="EE7" s="83" t="s">
        <v>129</v>
      </c>
      <c r="EF7" s="83" t="s">
        <v>129</v>
      </c>
      <c r="EG7" s="83" t="s">
        <v>129</v>
      </c>
      <c r="EH7" s="83" t="s">
        <v>129</v>
      </c>
      <c r="EI7" s="83" t="s">
        <v>129</v>
      </c>
      <c r="EJ7" s="83" t="s">
        <v>129</v>
      </c>
      <c r="EK7" s="83" t="s">
        <v>129</v>
      </c>
      <c r="EL7" s="83" t="s">
        <v>129</v>
      </c>
      <c r="EM7" s="83" t="s">
        <v>129</v>
      </c>
      <c r="EN7" s="83" t="s">
        <v>129</v>
      </c>
      <c r="EO7" s="83">
        <v>100</v>
      </c>
      <c r="EP7" s="83">
        <v>100</v>
      </c>
      <c r="EQ7" s="83">
        <v>100</v>
      </c>
      <c r="ER7" s="83">
        <v>100</v>
      </c>
      <c r="ES7" s="83">
        <v>100</v>
      </c>
      <c r="ET7" s="83">
        <v>71</v>
      </c>
      <c r="EU7" s="83">
        <v>74.2</v>
      </c>
      <c r="EV7" s="83">
        <v>86.8</v>
      </c>
      <c r="EW7" s="83">
        <v>82.8</v>
      </c>
      <c r="EX7" s="83">
        <v>82.6</v>
      </c>
      <c r="EY7" s="80">
        <v>236</v>
      </c>
      <c r="EZ7" s="83" t="s">
        <v>129</v>
      </c>
      <c r="FA7" s="83" t="s">
        <v>129</v>
      </c>
      <c r="FB7" s="83" t="s">
        <v>129</v>
      </c>
      <c r="FC7" s="83">
        <v>22.5</v>
      </c>
      <c r="FD7" s="83">
        <v>58.3</v>
      </c>
      <c r="FE7" s="83">
        <v>61.8</v>
      </c>
      <c r="FF7" s="83">
        <v>61.6</v>
      </c>
      <c r="FG7" s="83">
        <v>57.7</v>
      </c>
      <c r="FH7" s="83">
        <v>57.6</v>
      </c>
      <c r="FI7" s="83">
        <v>60.4</v>
      </c>
      <c r="FJ7" s="83" t="s">
        <v>129</v>
      </c>
      <c r="FK7" s="83" t="s">
        <v>129</v>
      </c>
      <c r="FL7" s="83" t="s">
        <v>129</v>
      </c>
      <c r="FM7" s="83">
        <v>0</v>
      </c>
      <c r="FN7" s="83">
        <v>0</v>
      </c>
      <c r="FO7" s="83">
        <v>8.6999999999999993</v>
      </c>
      <c r="FP7" s="83">
        <v>6.4</v>
      </c>
      <c r="FQ7" s="83">
        <v>5.4</v>
      </c>
      <c r="FR7" s="83">
        <v>8.6999999999999993</v>
      </c>
      <c r="FS7" s="83">
        <v>16.5</v>
      </c>
      <c r="FT7" s="83" t="s">
        <v>129</v>
      </c>
      <c r="FU7" s="83" t="s">
        <v>129</v>
      </c>
      <c r="FV7" s="83" t="s">
        <v>129</v>
      </c>
      <c r="FW7" s="83">
        <v>2909.1</v>
      </c>
      <c r="FX7" s="83">
        <v>1053.5</v>
      </c>
      <c r="FY7" s="83">
        <v>351.4</v>
      </c>
      <c r="FZ7" s="83">
        <v>390.3</v>
      </c>
      <c r="GA7" s="83">
        <v>394.9</v>
      </c>
      <c r="GB7" s="83">
        <v>375</v>
      </c>
      <c r="GC7" s="83">
        <v>314.5</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v>100</v>
      </c>
      <c r="GR7" s="83">
        <v>100</v>
      </c>
      <c r="GS7" s="83">
        <v>80.599999999999994</v>
      </c>
      <c r="GT7" s="83">
        <v>85.6</v>
      </c>
      <c r="GU7" s="83">
        <v>92</v>
      </c>
      <c r="GV7" s="83">
        <v>94.7</v>
      </c>
      <c r="GW7" s="83">
        <v>96</v>
      </c>
      <c r="GX7" s="80" t="s">
        <v>129</v>
      </c>
      <c r="GY7" s="83" t="s">
        <v>129</v>
      </c>
      <c r="GZ7" s="83" t="s">
        <v>129</v>
      </c>
      <c r="HA7" s="83" t="s">
        <v>129</v>
      </c>
      <c r="HB7" s="83" t="s">
        <v>129</v>
      </c>
      <c r="HC7" s="83" t="s">
        <v>129</v>
      </c>
      <c r="HD7" s="83">
        <v>46.6</v>
      </c>
      <c r="HE7" s="83">
        <v>53.5</v>
      </c>
      <c r="HF7" s="83">
        <v>67.599999999999994</v>
      </c>
      <c r="HG7" s="83">
        <v>67.8</v>
      </c>
      <c r="HH7" s="83">
        <v>71</v>
      </c>
      <c r="HI7" s="83" t="s">
        <v>129</v>
      </c>
      <c r="HJ7" s="83" t="s">
        <v>129</v>
      </c>
      <c r="HK7" s="83" t="s">
        <v>129</v>
      </c>
      <c r="HL7" s="83" t="s">
        <v>129</v>
      </c>
      <c r="HM7" s="83" t="s">
        <v>129</v>
      </c>
      <c r="HN7" s="83">
        <v>8.8000000000000007</v>
      </c>
      <c r="HO7" s="83">
        <v>5.5</v>
      </c>
      <c r="HP7" s="83">
        <v>0</v>
      </c>
      <c r="HQ7" s="83">
        <v>0.6</v>
      </c>
      <c r="HR7" s="83">
        <v>0.2</v>
      </c>
      <c r="HS7" s="83" t="s">
        <v>129</v>
      </c>
      <c r="HT7" s="83" t="s">
        <v>129</v>
      </c>
      <c r="HU7" s="83" t="s">
        <v>129</v>
      </c>
      <c r="HV7" s="83" t="s">
        <v>129</v>
      </c>
      <c r="HW7" s="83" t="s">
        <v>129</v>
      </c>
      <c r="HX7" s="83">
        <v>13.4</v>
      </c>
      <c r="HY7" s="83">
        <v>0.5</v>
      </c>
      <c r="HZ7" s="83">
        <v>25.6</v>
      </c>
      <c r="IA7" s="83">
        <v>43.5</v>
      </c>
      <c r="IB7" s="83">
        <v>42.8</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47.3</v>
      </c>
      <c r="IS7" s="83">
        <v>43.2</v>
      </c>
      <c r="IT7" s="83">
        <v>49.1</v>
      </c>
      <c r="IU7" s="83">
        <v>33.799999999999997</v>
      </c>
      <c r="IV7" s="83">
        <v>24</v>
      </c>
      <c r="IW7" s="80" t="s">
        <v>129</v>
      </c>
      <c r="IX7" s="83" t="s">
        <v>129</v>
      </c>
      <c r="IY7" s="83" t="s">
        <v>129</v>
      </c>
      <c r="IZ7" s="83" t="s">
        <v>129</v>
      </c>
      <c r="JA7" s="83" t="s">
        <v>129</v>
      </c>
      <c r="JB7" s="83" t="s">
        <v>129</v>
      </c>
      <c r="JC7" s="83">
        <v>13.7</v>
      </c>
      <c r="JD7" s="83">
        <v>16.5</v>
      </c>
      <c r="JE7" s="83">
        <v>15</v>
      </c>
      <c r="JF7" s="83">
        <v>12.8</v>
      </c>
      <c r="JG7" s="83">
        <v>11.1</v>
      </c>
      <c r="JH7" s="83" t="s">
        <v>129</v>
      </c>
      <c r="JI7" s="83" t="s">
        <v>129</v>
      </c>
      <c r="JJ7" s="83" t="s">
        <v>129</v>
      </c>
      <c r="JK7" s="83" t="s">
        <v>129</v>
      </c>
      <c r="JL7" s="83" t="s">
        <v>129</v>
      </c>
      <c r="JM7" s="83">
        <v>40</v>
      </c>
      <c r="JN7" s="83">
        <v>39.700000000000003</v>
      </c>
      <c r="JO7" s="83">
        <v>37.5</v>
      </c>
      <c r="JP7" s="83">
        <v>37.299999999999997</v>
      </c>
      <c r="JQ7" s="83">
        <v>26</v>
      </c>
      <c r="JR7" s="83" t="s">
        <v>129</v>
      </c>
      <c r="JS7" s="83" t="s">
        <v>129</v>
      </c>
      <c r="JT7" s="83" t="s">
        <v>129</v>
      </c>
      <c r="JU7" s="83" t="s">
        <v>129</v>
      </c>
      <c r="JV7" s="83" t="s">
        <v>129</v>
      </c>
      <c r="JW7" s="83">
        <v>102.9</v>
      </c>
      <c r="JX7" s="83">
        <v>51.8</v>
      </c>
      <c r="JY7" s="83">
        <v>34.200000000000003</v>
      </c>
      <c r="JZ7" s="83">
        <v>85.9</v>
      </c>
      <c r="KA7" s="83">
        <v>409.1</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v>96</v>
      </c>
      <c r="KR7" s="83">
        <v>97.5</v>
      </c>
      <c r="KS7" s="83">
        <v>96.6</v>
      </c>
      <c r="KT7" s="83">
        <v>84</v>
      </c>
      <c r="KU7" s="83">
        <v>95.9</v>
      </c>
      <c r="KV7" s="80">
        <v>2085</v>
      </c>
      <c r="KW7" s="83">
        <v>15.3</v>
      </c>
      <c r="KX7" s="83">
        <v>15.9</v>
      </c>
      <c r="KY7" s="83">
        <v>15.7</v>
      </c>
      <c r="KZ7" s="83">
        <v>15.9</v>
      </c>
      <c r="LA7" s="83">
        <v>15.1</v>
      </c>
      <c r="LB7" s="83">
        <v>12</v>
      </c>
      <c r="LC7" s="83">
        <v>14.5</v>
      </c>
      <c r="LD7" s="83">
        <v>14.9</v>
      </c>
      <c r="LE7" s="83">
        <v>15.3</v>
      </c>
      <c r="LF7" s="83">
        <v>14.9</v>
      </c>
      <c r="LG7" s="83">
        <v>0</v>
      </c>
      <c r="LH7" s="83">
        <v>0</v>
      </c>
      <c r="LI7" s="83">
        <v>0</v>
      </c>
      <c r="LJ7" s="83">
        <v>0</v>
      </c>
      <c r="LK7" s="83">
        <v>0</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129</v>
      </c>
      <c r="MB7" s="83" t="s">
        <v>129</v>
      </c>
      <c r="MC7" s="83" t="s">
        <v>129</v>
      </c>
      <c r="MD7" s="83" t="s">
        <v>129</v>
      </c>
      <c r="ME7" s="83" t="s">
        <v>129</v>
      </c>
      <c r="MF7" s="83" t="s">
        <v>129</v>
      </c>
      <c r="MG7" s="83" t="s">
        <v>129</v>
      </c>
      <c r="MH7" s="83" t="s">
        <v>129</v>
      </c>
      <c r="MI7" s="83" t="s">
        <v>129</v>
      </c>
      <c r="MJ7" s="83" t="s">
        <v>129</v>
      </c>
      <c r="MK7" s="83">
        <v>100</v>
      </c>
      <c r="ML7" s="83">
        <v>100</v>
      </c>
      <c r="MM7" s="83">
        <v>100</v>
      </c>
      <c r="MN7" s="83">
        <v>100</v>
      </c>
      <c r="MO7" s="83">
        <v>100</v>
      </c>
      <c r="MP7" s="83">
        <v>98.1</v>
      </c>
      <c r="MQ7" s="83">
        <v>98.7</v>
      </c>
      <c r="MR7" s="83">
        <v>98.2</v>
      </c>
      <c r="MS7" s="83">
        <v>98.7</v>
      </c>
      <c r="MT7" s="83">
        <v>98.8</v>
      </c>
      <c r="MU7" s="83" t="s">
        <v>129</v>
      </c>
      <c r="MV7" s="83" t="s">
        <v>129</v>
      </c>
      <c r="MW7" s="83" t="s">
        <v>129</v>
      </c>
      <c r="MX7" s="83">
        <v>1</v>
      </c>
      <c r="MY7" s="83" t="s">
        <v>129</v>
      </c>
      <c r="MZ7" s="83" t="s">
        <v>129</v>
      </c>
      <c r="NA7" s="83" t="s">
        <v>129</v>
      </c>
      <c r="NB7" s="83" t="s">
        <v>129</v>
      </c>
      <c r="NC7" s="83" t="s">
        <v>129</v>
      </c>
      <c r="ND7" s="83" t="s">
        <v>129</v>
      </c>
      <c r="NE7" s="83" t="s">
        <v>129</v>
      </c>
      <c r="NF7" s="83" t="s">
        <v>129</v>
      </c>
      <c r="NG7" s="83">
        <v>5</v>
      </c>
      <c r="NH7" s="83">
        <v>5</v>
      </c>
      <c r="NI7" s="83">
        <v>5</v>
      </c>
      <c r="NJ7" s="83">
        <v>5</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133</v>
      </c>
      <c r="FB8" s="85"/>
      <c r="FC8" s="85"/>
      <c r="FD8" s="85"/>
      <c r="FE8" s="85"/>
      <c r="FF8" s="86"/>
      <c r="FG8" s="85"/>
      <c r="FH8" s="85"/>
      <c r="FI8" s="85" t="str">
        <f>FJ4</f>
        <v>修繕費比率（％）</v>
      </c>
      <c r="FJ8" s="85" t="b">
        <f>IF(SUM($M$6,$MU$7:$MX$7)=0,FALSE,TRUE)</f>
        <v>1</v>
      </c>
      <c r="FK8" s="87" t="s">
        <v>133</v>
      </c>
      <c r="FL8" s="85"/>
      <c r="FM8" s="85"/>
      <c r="FN8" s="85"/>
      <c r="FO8" s="85"/>
      <c r="FP8" s="85"/>
      <c r="FQ8" s="86"/>
      <c r="FR8" s="85"/>
      <c r="FS8" s="85" t="str">
        <f>FT4</f>
        <v>企業債残高対料金収入比率（％）</v>
      </c>
      <c r="FT8" s="85" t="b">
        <f>IF(SUM($M$6,$MU$7:$MX$7)=0,FALSE,TRUE)</f>
        <v>1</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1</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（最大出力合計2,321kW）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（最大出力合計236kW）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（最大出力合計2,085kW）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127.2</v>
      </c>
      <c r="AZ11" s="95">
        <f>AZ7</f>
        <v>103.4</v>
      </c>
      <c r="BA11" s="95">
        <f>BA7</f>
        <v>98.4</v>
      </c>
      <c r="BB11" s="95">
        <f>BB7</f>
        <v>111.4</v>
      </c>
      <c r="BC11" s="95">
        <f>BC7</f>
        <v>98.8</v>
      </c>
      <c r="BD11" s="84"/>
      <c r="BE11" s="84"/>
      <c r="BF11" s="84"/>
      <c r="BG11" s="84"/>
      <c r="BH11" s="84"/>
      <c r="BI11" s="94" t="s">
        <v>143</v>
      </c>
      <c r="BJ11" s="95">
        <f>BJ7</f>
        <v>178.8</v>
      </c>
      <c r="BK11" s="95">
        <f>BK7</f>
        <v>181.4</v>
      </c>
      <c r="BL11" s="95">
        <f>BL7</f>
        <v>179.9</v>
      </c>
      <c r="BM11" s="95">
        <f>BM7</f>
        <v>195.3</v>
      </c>
      <c r="BN11" s="95">
        <f>BN7</f>
        <v>222.8</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31741.1</v>
      </c>
      <c r="CG11" s="95">
        <f>CG7</f>
        <v>38940.300000000003</v>
      </c>
      <c r="CH11" s="95">
        <f>CH7</f>
        <v>42156.6</v>
      </c>
      <c r="CI11" s="95">
        <f>CI7</f>
        <v>37910.800000000003</v>
      </c>
      <c r="CJ11" s="95">
        <f>CJ7</f>
        <v>40185.800000000003</v>
      </c>
      <c r="CK11" s="84"/>
      <c r="CL11" s="84"/>
      <c r="CM11" s="84"/>
      <c r="CN11" s="84"/>
      <c r="CO11" s="94" t="s">
        <v>144</v>
      </c>
      <c r="CP11" s="96">
        <f>CP7</f>
        <v>24148</v>
      </c>
      <c r="CQ11" s="96">
        <f>CQ7</f>
        <v>3811</v>
      </c>
      <c r="CR11" s="96">
        <f>CR7</f>
        <v>2849</v>
      </c>
      <c r="CS11" s="96">
        <f>CS7</f>
        <v>29794</v>
      </c>
      <c r="CT11" s="96">
        <f>CT7</f>
        <v>21679</v>
      </c>
      <c r="CU11" s="84"/>
      <c r="CV11" s="84"/>
      <c r="CW11" s="84"/>
      <c r="CX11" s="84"/>
      <c r="CY11" s="84"/>
      <c r="CZ11" s="94" t="s">
        <v>144</v>
      </c>
      <c r="DA11" s="95">
        <f>DA7</f>
        <v>15.3</v>
      </c>
      <c r="DB11" s="95">
        <f>DB7</f>
        <v>15.9</v>
      </c>
      <c r="DC11" s="95">
        <f>DC7</f>
        <v>15.7</v>
      </c>
      <c r="DD11" s="95">
        <f>DD7</f>
        <v>16.600000000000001</v>
      </c>
      <c r="DE11" s="95">
        <f>DE7</f>
        <v>19.5</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0</v>
      </c>
      <c r="DX11" s="95">
        <f>DX7</f>
        <v>321.8</v>
      </c>
      <c r="DY11" s="95">
        <f>DY7</f>
        <v>266.89999999999998</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f>FC7</f>
        <v>22.5</v>
      </c>
      <c r="FD11" s="95">
        <f>FD7</f>
        <v>58.3</v>
      </c>
      <c r="FE11" s="84"/>
      <c r="FF11" s="84"/>
      <c r="FG11" s="84"/>
      <c r="FH11" s="84"/>
      <c r="FI11" s="94" t="s">
        <v>144</v>
      </c>
      <c r="FJ11" s="95" t="str">
        <f>FJ7</f>
        <v>-</v>
      </c>
      <c r="FK11" s="95" t="str">
        <f>FK7</f>
        <v>-</v>
      </c>
      <c r="FL11" s="95" t="str">
        <f>FL7</f>
        <v>-</v>
      </c>
      <c r="FM11" s="95">
        <f>FM7</f>
        <v>0</v>
      </c>
      <c r="FN11" s="95">
        <f>FN7</f>
        <v>0</v>
      </c>
      <c r="FO11" s="84"/>
      <c r="FP11" s="84"/>
      <c r="FQ11" s="84"/>
      <c r="FR11" s="84"/>
      <c r="FS11" s="94" t="s">
        <v>144</v>
      </c>
      <c r="FT11" s="95" t="str">
        <f>FT7</f>
        <v>-</v>
      </c>
      <c r="FU11" s="95" t="str">
        <f>FU7</f>
        <v>-</v>
      </c>
      <c r="FV11" s="95" t="str">
        <f>FV7</f>
        <v>-</v>
      </c>
      <c r="FW11" s="95">
        <f>FW7</f>
        <v>2909.1</v>
      </c>
      <c r="FX11" s="95">
        <f>FX7</f>
        <v>1053.5</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f>GQ7</f>
        <v>100</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15.3</v>
      </c>
      <c r="KX11" s="95">
        <f>KX7</f>
        <v>15.9</v>
      </c>
      <c r="KY11" s="95">
        <f>KY7</f>
        <v>15.7</v>
      </c>
      <c r="KZ11" s="95">
        <f>KZ7</f>
        <v>15.9</v>
      </c>
      <c r="LA11" s="95">
        <f>LA7</f>
        <v>15.1</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118.8</v>
      </c>
      <c r="AZ12" s="95">
        <f>BE7</f>
        <v>88.8</v>
      </c>
      <c r="BA12" s="95">
        <f>BF7</f>
        <v>121.3</v>
      </c>
      <c r="BB12" s="95">
        <f>BG7</f>
        <v>123.2</v>
      </c>
      <c r="BC12" s="95">
        <f>BH7</f>
        <v>134.69999999999999</v>
      </c>
      <c r="BD12" s="84"/>
      <c r="BE12" s="84"/>
      <c r="BF12" s="84"/>
      <c r="BG12" s="84"/>
      <c r="BH12" s="84"/>
      <c r="BI12" s="94" t="s">
        <v>145</v>
      </c>
      <c r="BJ12" s="95">
        <f>BO7</f>
        <v>255.4</v>
      </c>
      <c r="BK12" s="95">
        <f>BP7</f>
        <v>269.8</v>
      </c>
      <c r="BL12" s="95">
        <f>BQ7</f>
        <v>247.9</v>
      </c>
      <c r="BM12" s="95">
        <f>BR7</f>
        <v>240.1</v>
      </c>
      <c r="BN12" s="95">
        <f>BS7</f>
        <v>255.5</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146</v>
      </c>
      <c r="CF12" s="95">
        <f>CK7</f>
        <v>18815.8</v>
      </c>
      <c r="CG12" s="95">
        <f>CL7</f>
        <v>22847.9</v>
      </c>
      <c r="CH12" s="95">
        <f>CM7</f>
        <v>19199</v>
      </c>
      <c r="CI12" s="95">
        <f>CN7</f>
        <v>19830.400000000001</v>
      </c>
      <c r="CJ12" s="95">
        <f>CO7</f>
        <v>19066.3</v>
      </c>
      <c r="CK12" s="84"/>
      <c r="CL12" s="84"/>
      <c r="CM12" s="84"/>
      <c r="CN12" s="84"/>
      <c r="CO12" s="94" t="s">
        <v>145</v>
      </c>
      <c r="CP12" s="96">
        <f>CU7</f>
        <v>37685</v>
      </c>
      <c r="CQ12" s="96">
        <f>CV7</f>
        <v>2390</v>
      </c>
      <c r="CR12" s="96">
        <f>CW7</f>
        <v>32739</v>
      </c>
      <c r="CS12" s="96">
        <f>CX7</f>
        <v>34140</v>
      </c>
      <c r="CT12" s="96">
        <f>CY7</f>
        <v>33434</v>
      </c>
      <c r="CU12" s="84"/>
      <c r="CV12" s="84"/>
      <c r="CW12" s="84"/>
      <c r="CX12" s="84"/>
      <c r="CY12" s="84"/>
      <c r="CZ12" s="94" t="s">
        <v>145</v>
      </c>
      <c r="DA12" s="95">
        <f>DF7</f>
        <v>32.4</v>
      </c>
      <c r="DB12" s="95">
        <f>DG7</f>
        <v>36.4</v>
      </c>
      <c r="DC12" s="95">
        <f>DH7</f>
        <v>31.6</v>
      </c>
      <c r="DD12" s="95">
        <f>DI7</f>
        <v>31.6</v>
      </c>
      <c r="DE12" s="95">
        <f>DJ7</f>
        <v>30.1</v>
      </c>
      <c r="DF12" s="84"/>
      <c r="DG12" s="84"/>
      <c r="DH12" s="84"/>
      <c r="DI12" s="84"/>
      <c r="DJ12" s="94" t="s">
        <v>145</v>
      </c>
      <c r="DK12" s="95">
        <f>DP7</f>
        <v>10.1</v>
      </c>
      <c r="DL12" s="95">
        <f>DQ7</f>
        <v>8.3000000000000007</v>
      </c>
      <c r="DM12" s="95">
        <f>DR7</f>
        <v>7.1</v>
      </c>
      <c r="DN12" s="95">
        <f>DS7</f>
        <v>7.3</v>
      </c>
      <c r="DO12" s="95">
        <f>DT7</f>
        <v>5.4</v>
      </c>
      <c r="DP12" s="84"/>
      <c r="DQ12" s="84"/>
      <c r="DR12" s="84"/>
      <c r="DS12" s="84"/>
      <c r="DT12" s="94" t="s">
        <v>145</v>
      </c>
      <c r="DU12" s="95">
        <f>DZ7</f>
        <v>106.3</v>
      </c>
      <c r="DV12" s="95">
        <f>EA7</f>
        <v>110.5</v>
      </c>
      <c r="DW12" s="95">
        <f>EB7</f>
        <v>156.5</v>
      </c>
      <c r="DX12" s="95">
        <f>EC7</f>
        <v>157.6</v>
      </c>
      <c r="DY12" s="95">
        <f>ED7</f>
        <v>173.7</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145</v>
      </c>
      <c r="EO12" s="95">
        <f>ET7</f>
        <v>71</v>
      </c>
      <c r="EP12" s="95">
        <f>EU7</f>
        <v>74.2</v>
      </c>
      <c r="EQ12" s="95">
        <f>EV7</f>
        <v>86.8</v>
      </c>
      <c r="ER12" s="95">
        <f>EW7</f>
        <v>82.8</v>
      </c>
      <c r="ES12" s="95">
        <f>EX7</f>
        <v>82.6</v>
      </c>
      <c r="ET12" s="84"/>
      <c r="EU12" s="84"/>
      <c r="EV12" s="84"/>
      <c r="EW12" s="84"/>
      <c r="EX12" s="84"/>
      <c r="EY12" s="94" t="s">
        <v>145</v>
      </c>
      <c r="EZ12" s="95">
        <f>IF($EZ$8,FE7,"-")</f>
        <v>61.8</v>
      </c>
      <c r="FA12" s="95">
        <f>IF($EZ$8,FF7,"-")</f>
        <v>61.6</v>
      </c>
      <c r="FB12" s="95">
        <f>IF($EZ$8,FG7,"-")</f>
        <v>57.7</v>
      </c>
      <c r="FC12" s="95">
        <f>IF($EZ$8,FH7,"-")</f>
        <v>57.6</v>
      </c>
      <c r="FD12" s="95">
        <f>IF($EZ$8,FI7,"-")</f>
        <v>60.4</v>
      </c>
      <c r="FE12" s="84"/>
      <c r="FF12" s="84"/>
      <c r="FG12" s="84"/>
      <c r="FH12" s="84"/>
      <c r="FI12" s="94" t="s">
        <v>145</v>
      </c>
      <c r="FJ12" s="95">
        <f>IF($FJ$8,FO7,"-")</f>
        <v>8.6999999999999993</v>
      </c>
      <c r="FK12" s="95">
        <f>IF($FJ$8,FP7,"-")</f>
        <v>6.4</v>
      </c>
      <c r="FL12" s="95">
        <f>IF($FJ$8,FQ7,"-")</f>
        <v>5.4</v>
      </c>
      <c r="FM12" s="95">
        <f>IF($FJ$8,FR7,"-")</f>
        <v>8.6999999999999993</v>
      </c>
      <c r="FN12" s="95">
        <f>IF($FJ$8,FS7,"-")</f>
        <v>16.5</v>
      </c>
      <c r="FO12" s="84"/>
      <c r="FP12" s="84"/>
      <c r="FQ12" s="84"/>
      <c r="FR12" s="84"/>
      <c r="FS12" s="94" t="s">
        <v>145</v>
      </c>
      <c r="FT12" s="95">
        <f>IF($FT$8,FY7,"-")</f>
        <v>351.4</v>
      </c>
      <c r="FU12" s="95">
        <f>IF($FT$8,FZ7,"-")</f>
        <v>390.3</v>
      </c>
      <c r="FV12" s="95">
        <f>IF($FT$8,GA7,"-")</f>
        <v>394.9</v>
      </c>
      <c r="FW12" s="95">
        <f>IF($FT$8,GB7,"-")</f>
        <v>375</v>
      </c>
      <c r="FX12" s="95">
        <f>IF($FT$8,GC7,"-")</f>
        <v>314.5</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f>IF($GN$8,GS7,"-")</f>
        <v>80.599999999999994</v>
      </c>
      <c r="GO12" s="95">
        <f>IF($GN$8,GT7,"-")</f>
        <v>85.6</v>
      </c>
      <c r="GP12" s="95">
        <f>IF($GN$8,GU7,"-")</f>
        <v>92</v>
      </c>
      <c r="GQ12" s="95">
        <f>IF($GN$8,GV7,"-")</f>
        <v>94.7</v>
      </c>
      <c r="GR12" s="95">
        <f>IF($GN$8,GW7,"-")</f>
        <v>96</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f>IF($KW$8,LB7,"-")</f>
        <v>12</v>
      </c>
      <c r="KX12" s="95">
        <f>IF($KW$8,LC7,"-")</f>
        <v>14.5</v>
      </c>
      <c r="KY12" s="95">
        <f>IF($KW$8,LD7,"-")</f>
        <v>14.9</v>
      </c>
      <c r="KZ12" s="95">
        <f>IF($KW$8,LE7,"-")</f>
        <v>15.3</v>
      </c>
      <c r="LA12" s="95">
        <f>IF($KW$8,LF7,"-")</f>
        <v>14.9</v>
      </c>
      <c r="LB12" s="84"/>
      <c r="LC12" s="84"/>
      <c r="LD12" s="84"/>
      <c r="LE12" s="84"/>
      <c r="LF12" s="94" t="s">
        <v>145</v>
      </c>
      <c r="LG12" s="95">
        <f>IF($LG$8,LL7,"-")</f>
        <v>0.3</v>
      </c>
      <c r="LH12" s="95">
        <f>IF($LG$8,LM7,"-")</f>
        <v>0.3</v>
      </c>
      <c r="LI12" s="95">
        <f>IF($LG$8,LN7,"-")</f>
        <v>0.3</v>
      </c>
      <c r="LJ12" s="95">
        <f>IF($LG$8,LO7,"-")</f>
        <v>0.7</v>
      </c>
      <c r="LK12" s="95">
        <f>IF($LG$8,LP7,"-")</f>
        <v>0.4</v>
      </c>
      <c r="LL12" s="84"/>
      <c r="LM12" s="84"/>
      <c r="LN12" s="84"/>
      <c r="LO12" s="84"/>
      <c r="LP12" s="94" t="s">
        <v>145</v>
      </c>
      <c r="LQ12" s="95">
        <f>IF($LQ$8,LV7,"-")</f>
        <v>207.5</v>
      </c>
      <c r="LR12" s="95">
        <f>IF($LQ$8,LW7,"-")</f>
        <v>189.5</v>
      </c>
      <c r="LS12" s="95">
        <f>IF($LQ$8,LX7,"-")</f>
        <v>172</v>
      </c>
      <c r="LT12" s="95">
        <f>IF($LQ$8,LY7,"-")</f>
        <v>151.69999999999999</v>
      </c>
      <c r="LU12" s="95">
        <f>IF($LQ$8,LZ7,"-")</f>
        <v>138.1</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147</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149</v>
      </c>
      <c r="C14" s="99"/>
      <c r="D14" s="100"/>
      <c r="E14" s="99"/>
      <c r="F14" s="197" t="s">
        <v>150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127.2</v>
      </c>
      <c r="AZ17" s="106">
        <f t="shared" ref="AZ17:BC17" si="9">IF(AZ7="-",NA(),AZ7)</f>
        <v>103.4</v>
      </c>
      <c r="BA17" s="106">
        <f t="shared" si="9"/>
        <v>98.4</v>
      </c>
      <c r="BB17" s="106">
        <f t="shared" si="9"/>
        <v>111.4</v>
      </c>
      <c r="BC17" s="106">
        <f t="shared" si="9"/>
        <v>98.8</v>
      </c>
      <c r="BD17" s="100"/>
      <c r="BE17" s="100"/>
      <c r="BF17" s="100"/>
      <c r="BG17" s="100"/>
      <c r="BH17" s="100"/>
      <c r="BI17" s="105" t="s">
        <v>161</v>
      </c>
      <c r="BJ17" s="106">
        <f>IF(BJ7="-",NA(),BJ7)</f>
        <v>178.8</v>
      </c>
      <c r="BK17" s="106">
        <f t="shared" ref="BK17:BN17" si="10">IF(BK7="-",NA(),BK7)</f>
        <v>181.4</v>
      </c>
      <c r="BL17" s="106">
        <f t="shared" si="10"/>
        <v>179.9</v>
      </c>
      <c r="BM17" s="106">
        <f t="shared" si="10"/>
        <v>195.3</v>
      </c>
      <c r="BN17" s="106">
        <f t="shared" si="10"/>
        <v>222.8</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31741.1</v>
      </c>
      <c r="CG17" s="106">
        <f t="shared" ref="CG17:CJ17" si="12">IF(CG7="-",NA(),CG7)</f>
        <v>38940.300000000003</v>
      </c>
      <c r="CH17" s="106">
        <f t="shared" si="12"/>
        <v>42156.6</v>
      </c>
      <c r="CI17" s="106">
        <f t="shared" si="12"/>
        <v>37910.800000000003</v>
      </c>
      <c r="CJ17" s="106">
        <f t="shared" si="12"/>
        <v>40185.800000000003</v>
      </c>
      <c r="CK17" s="100"/>
      <c r="CL17" s="100"/>
      <c r="CM17" s="100"/>
      <c r="CN17" s="100"/>
      <c r="CO17" s="105" t="s">
        <v>161</v>
      </c>
      <c r="CP17" s="107">
        <f>IF(CP7="-",NA(),CP7)</f>
        <v>24148</v>
      </c>
      <c r="CQ17" s="107">
        <f t="shared" ref="CQ17:CT17" si="13">IF(CQ7="-",NA(),CQ7)</f>
        <v>3811</v>
      </c>
      <c r="CR17" s="107">
        <f t="shared" si="13"/>
        <v>2849</v>
      </c>
      <c r="CS17" s="107">
        <f t="shared" si="13"/>
        <v>29794</v>
      </c>
      <c r="CT17" s="107">
        <f t="shared" si="13"/>
        <v>21679</v>
      </c>
      <c r="CU17" s="100"/>
      <c r="CV17" s="100"/>
      <c r="CW17" s="100"/>
      <c r="CX17" s="100"/>
      <c r="CY17" s="100"/>
      <c r="CZ17" s="105" t="s">
        <v>161</v>
      </c>
      <c r="DA17" s="106">
        <f>IF(DA7="-",NA(),DA7)</f>
        <v>15.3</v>
      </c>
      <c r="DB17" s="106">
        <f t="shared" ref="DB17:DE17" si="14">IF(DB7="-",NA(),DB7)</f>
        <v>15.9</v>
      </c>
      <c r="DC17" s="106">
        <f t="shared" si="14"/>
        <v>15.7</v>
      </c>
      <c r="DD17" s="106">
        <f t="shared" si="14"/>
        <v>16.600000000000001</v>
      </c>
      <c r="DE17" s="106">
        <f t="shared" si="14"/>
        <v>19.5</v>
      </c>
      <c r="DF17" s="100"/>
      <c r="DG17" s="100"/>
      <c r="DH17" s="100"/>
      <c r="DI17" s="100"/>
      <c r="DJ17" s="105" t="s">
        <v>161</v>
      </c>
      <c r="DK17" s="106">
        <f>IF(DK7="-",NA(),DK7)</f>
        <v>0</v>
      </c>
      <c r="DL17" s="106">
        <f t="shared" ref="DL17:DO17" si="15">IF(DL7="-",NA(),DL7)</f>
        <v>0</v>
      </c>
      <c r="DM17" s="106">
        <f t="shared" si="15"/>
        <v>0</v>
      </c>
      <c r="DN17" s="106">
        <f t="shared" si="15"/>
        <v>0</v>
      </c>
      <c r="DO17" s="106">
        <f t="shared" si="15"/>
        <v>0</v>
      </c>
      <c r="DP17" s="100"/>
      <c r="DQ17" s="100"/>
      <c r="DR17" s="100"/>
      <c r="DS17" s="100"/>
      <c r="DT17" s="105" t="s">
        <v>161</v>
      </c>
      <c r="DU17" s="106">
        <f>IF(DU7="-",NA(),DU7)</f>
        <v>0</v>
      </c>
      <c r="DV17" s="106">
        <f t="shared" ref="DV17:DY17" si="16">IF(DV7="-",NA(),DV7)</f>
        <v>0</v>
      </c>
      <c r="DW17" s="106">
        <f t="shared" si="16"/>
        <v>0</v>
      </c>
      <c r="DX17" s="106">
        <f t="shared" si="16"/>
        <v>321.8</v>
      </c>
      <c r="DY17" s="106">
        <f t="shared" si="16"/>
        <v>266.89999999999998</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f t="shared" si="19"/>
        <v>22.5</v>
      </c>
      <c r="FD17" s="106">
        <f t="shared" si="19"/>
        <v>58.3</v>
      </c>
      <c r="FE17" s="100"/>
      <c r="FF17" s="100"/>
      <c r="FG17" s="100"/>
      <c r="FH17" s="100"/>
      <c r="FI17" s="105" t="s">
        <v>161</v>
      </c>
      <c r="FJ17" s="106" t="e">
        <f>IF(FJ7="-",NA(),FJ7)</f>
        <v>#N/A</v>
      </c>
      <c r="FK17" s="106" t="e">
        <f t="shared" ref="FK17:FN17" si="20">IF(FK7="-",NA(),FK7)</f>
        <v>#N/A</v>
      </c>
      <c r="FL17" s="106" t="e">
        <f t="shared" si="20"/>
        <v>#N/A</v>
      </c>
      <c r="FM17" s="106">
        <f t="shared" si="20"/>
        <v>0</v>
      </c>
      <c r="FN17" s="106">
        <f t="shared" si="20"/>
        <v>0</v>
      </c>
      <c r="FO17" s="100"/>
      <c r="FP17" s="100"/>
      <c r="FQ17" s="100"/>
      <c r="FR17" s="100"/>
      <c r="FS17" s="105" t="s">
        <v>161</v>
      </c>
      <c r="FT17" s="106" t="e">
        <f>IF(FT7="-",NA(),FT7)</f>
        <v>#N/A</v>
      </c>
      <c r="FU17" s="106" t="e">
        <f t="shared" ref="FU17:FX17" si="21">IF(FU7="-",NA(),FU7)</f>
        <v>#N/A</v>
      </c>
      <c r="FV17" s="106" t="e">
        <f t="shared" si="21"/>
        <v>#N/A</v>
      </c>
      <c r="FW17" s="106">
        <f t="shared" si="21"/>
        <v>2909.1</v>
      </c>
      <c r="FX17" s="106">
        <f t="shared" si="21"/>
        <v>1053.5</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f t="shared" si="23"/>
        <v>100</v>
      </c>
      <c r="GR17" s="106">
        <f t="shared" si="23"/>
        <v>100</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f>IF(KW7="-",NA(),KW7)</f>
        <v>15.3</v>
      </c>
      <c r="KX17" s="106">
        <f t="shared" ref="KX17:LA17" si="34">IF(KX7="-",NA(),KX7)</f>
        <v>15.9</v>
      </c>
      <c r="KY17" s="106">
        <f t="shared" si="34"/>
        <v>15.7</v>
      </c>
      <c r="KZ17" s="106">
        <f t="shared" si="34"/>
        <v>15.9</v>
      </c>
      <c r="LA17" s="106">
        <f t="shared" si="34"/>
        <v>15.1</v>
      </c>
      <c r="LB17" s="100"/>
      <c r="LC17" s="100"/>
      <c r="LD17" s="100"/>
      <c r="LE17" s="100"/>
      <c r="LF17" s="105" t="s">
        <v>161</v>
      </c>
      <c r="LG17" s="106">
        <f>IF(LG7="-",NA(),LG7)</f>
        <v>0</v>
      </c>
      <c r="LH17" s="106">
        <f t="shared" ref="LH17:LK17" si="35">IF(LH7="-",NA(),LH7)</f>
        <v>0</v>
      </c>
      <c r="LI17" s="106">
        <f t="shared" si="35"/>
        <v>0</v>
      </c>
      <c r="LJ17" s="106">
        <f t="shared" si="35"/>
        <v>0</v>
      </c>
      <c r="LK17" s="106">
        <f t="shared" si="35"/>
        <v>0</v>
      </c>
      <c r="LL17" s="100"/>
      <c r="LM17" s="100"/>
      <c r="LN17" s="100"/>
      <c r="LO17" s="100"/>
      <c r="LP17" s="105" t="s">
        <v>161</v>
      </c>
      <c r="LQ17" s="106">
        <f>IF(LQ7="-",NA(),LQ7)</f>
        <v>0</v>
      </c>
      <c r="LR17" s="106">
        <f t="shared" ref="LR17:LU17" si="36">IF(LR7="-",NA(),LR7)</f>
        <v>0</v>
      </c>
      <c r="LS17" s="106">
        <f t="shared" si="36"/>
        <v>0</v>
      </c>
      <c r="LT17" s="106">
        <f t="shared" si="36"/>
        <v>0</v>
      </c>
      <c r="LU17" s="106">
        <f t="shared" si="36"/>
        <v>0</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165</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165</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165</v>
      </c>
      <c r="DA18" s="106">
        <f>IF(DF7="-",NA(),DF7)</f>
        <v>32.4</v>
      </c>
      <c r="DB18" s="106">
        <f t="shared" ref="DB18:DE18" si="44">IF(DG7="-",NA(),DG7)</f>
        <v>36.4</v>
      </c>
      <c r="DC18" s="106">
        <f t="shared" si="44"/>
        <v>31.6</v>
      </c>
      <c r="DD18" s="106">
        <f t="shared" si="44"/>
        <v>31.6</v>
      </c>
      <c r="DE18" s="106">
        <f t="shared" si="44"/>
        <v>30.1</v>
      </c>
      <c r="DF18" s="100"/>
      <c r="DG18" s="100"/>
      <c r="DH18" s="100"/>
      <c r="DI18" s="100"/>
      <c r="DJ18" s="105" t="s">
        <v>166</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165</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165</v>
      </c>
      <c r="EZ18" s="106">
        <f>IF(OR(NOT($EZ$8),FE7="-"),NA(),FE7)</f>
        <v>61.8</v>
      </c>
      <c r="FA18" s="106">
        <f>IF(OR(NOT($EZ$8),FF7="-"),NA(),FF7)</f>
        <v>61.6</v>
      </c>
      <c r="FB18" s="106">
        <f>IF(OR(NOT($EZ$8),FG7="-"),NA(),FG7)</f>
        <v>57.7</v>
      </c>
      <c r="FC18" s="106">
        <f>IF(OR(NOT($EZ$8),FH7="-"),NA(),FH7)</f>
        <v>57.6</v>
      </c>
      <c r="FD18" s="106">
        <f>IF(OR(NOT($EZ$8),FI7="-"),NA(),FI7)</f>
        <v>60.4</v>
      </c>
      <c r="FE18" s="100"/>
      <c r="FF18" s="100"/>
      <c r="FG18" s="100"/>
      <c r="FH18" s="100"/>
      <c r="FI18" s="105" t="s">
        <v>165</v>
      </c>
      <c r="FJ18" s="106">
        <f>IF(OR(NOT($FJ$8),FO7="-"),NA(),FO7)</f>
        <v>8.6999999999999993</v>
      </c>
      <c r="FK18" s="106">
        <f>IF(OR(NOT($FJ$8),FP7="-"),NA(),FP7)</f>
        <v>6.4</v>
      </c>
      <c r="FL18" s="106">
        <f>IF(OR(NOT($FJ$8),FQ7="-"),NA(),FQ7)</f>
        <v>5.4</v>
      </c>
      <c r="FM18" s="106">
        <f>IF(OR(NOT($FJ$8),FR7="-"),NA(),FR7)</f>
        <v>8.6999999999999993</v>
      </c>
      <c r="FN18" s="106">
        <f>IF(OR(NOT($FJ$8),FS7="-"),NA(),FS7)</f>
        <v>16.5</v>
      </c>
      <c r="FO18" s="100"/>
      <c r="FP18" s="100"/>
      <c r="FQ18" s="100"/>
      <c r="FR18" s="100"/>
      <c r="FS18" s="105" t="s">
        <v>165</v>
      </c>
      <c r="FT18" s="106">
        <f>IF(OR(NOT($FT$8),FY7="-"),NA(),FY7)</f>
        <v>351.4</v>
      </c>
      <c r="FU18" s="106">
        <f>IF(OR(NOT($FT$8),FZ7="-"),NA(),FZ7)</f>
        <v>390.3</v>
      </c>
      <c r="FV18" s="106">
        <f>IF(OR(NOT($FT$8),GA7="-"),NA(),GA7)</f>
        <v>394.9</v>
      </c>
      <c r="FW18" s="106">
        <f>IF(OR(NOT($FT$8),GB7="-"),NA(),GB7)</f>
        <v>375</v>
      </c>
      <c r="FX18" s="106">
        <f>IF(OR(NOT($FT$8),GC7="-"),NA(),GC7)</f>
        <v>314.5</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f>IF(OR(NOT($GN$8),GS7="-"),NA(),GS7)</f>
        <v>80.599999999999994</v>
      </c>
      <c r="GO18" s="106">
        <f>IF(OR(NOT($GN$8),GT7="-"),NA(),GT7)</f>
        <v>85.6</v>
      </c>
      <c r="GP18" s="106">
        <f>IF(OR(NOT($GN$8),GU7="-"),NA(),GU7)</f>
        <v>92</v>
      </c>
      <c r="GQ18" s="106">
        <f>IF(OR(NOT($GN$8),GV7="-"),NA(),GV7)</f>
        <v>94.7</v>
      </c>
      <c r="GR18" s="106">
        <f>IF(OR(NOT($GN$8),GW7="-"),NA(),GW7)</f>
        <v>96</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165</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165</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168</v>
      </c>
      <c r="C20" s="196"/>
      <c r="D20" s="100"/>
    </row>
    <row r="21" spans="1:374" x14ac:dyDescent="0.2">
      <c r="A21" s="97">
        <f t="shared" si="7"/>
        <v>7</v>
      </c>
      <c r="B21" s="196" t="s">
        <v>169</v>
      </c>
      <c r="C21" s="196"/>
      <c r="D21" s="100"/>
    </row>
    <row r="22" spans="1:374" x14ac:dyDescent="0.2">
      <c r="A22" s="97">
        <f t="shared" si="7"/>
        <v>8</v>
      </c>
      <c r="B22" s="196" t="s">
        <v>170</v>
      </c>
      <c r="C22" s="196"/>
      <c r="D22" s="100"/>
      <c r="E22" s="198" t="s">
        <v>171</v>
      </c>
      <c r="F22" s="199"/>
      <c r="G22" s="199"/>
      <c r="H22" s="199"/>
      <c r="I22" s="200"/>
    </row>
    <row r="23" spans="1:374" x14ac:dyDescent="0.2">
      <c r="A23" s="97">
        <f t="shared" si="7"/>
        <v>9</v>
      </c>
      <c r="B23" s="196" t="s">
        <v>172</v>
      </c>
      <c r="C23" s="196"/>
      <c r="D23" s="100"/>
      <c r="E23" s="201"/>
      <c r="F23" s="202"/>
      <c r="G23" s="202"/>
      <c r="H23" s="202"/>
      <c r="I23" s="203"/>
    </row>
    <row r="24" spans="1:374" x14ac:dyDescent="0.2">
      <c r="A24" s="97">
        <f t="shared" si="7"/>
        <v>10</v>
      </c>
      <c r="B24" s="196" t="s">
        <v>173</v>
      </c>
      <c r="C24" s="196"/>
      <c r="D24" s="100"/>
      <c r="E24" s="201"/>
      <c r="F24" s="202"/>
      <c r="G24" s="202"/>
      <c r="H24" s="202"/>
      <c r="I24" s="203"/>
    </row>
    <row r="25" spans="1:374" x14ac:dyDescent="0.2">
      <c r="A25" s="97">
        <f t="shared" si="7"/>
        <v>11</v>
      </c>
      <c r="B25" s="196" t="s">
        <v>174</v>
      </c>
      <c r="C25" s="196"/>
      <c r="D25" s="100"/>
      <c r="E25" s="201"/>
      <c r="F25" s="202"/>
      <c r="G25" s="202"/>
      <c r="H25" s="202"/>
      <c r="I25" s="203"/>
    </row>
    <row r="26" spans="1:374" x14ac:dyDescent="0.2">
      <c r="A26" s="97">
        <f t="shared" si="7"/>
        <v>12</v>
      </c>
      <c r="B26" s="196" t="s">
        <v>175</v>
      </c>
      <c r="C26" s="196"/>
      <c r="D26" s="100"/>
      <c r="E26" s="201"/>
      <c r="F26" s="202"/>
      <c r="G26" s="202"/>
      <c r="H26" s="202"/>
      <c r="I26" s="203"/>
    </row>
    <row r="27" spans="1:374" x14ac:dyDescent="0.2">
      <c r="A27" s="97">
        <f t="shared" si="7"/>
        <v>13</v>
      </c>
      <c r="B27" s="196" t="s">
        <v>176</v>
      </c>
      <c r="C27" s="196"/>
      <c r="D27" s="100"/>
      <c r="E27" s="201"/>
      <c r="F27" s="202"/>
      <c r="G27" s="202"/>
      <c r="H27" s="202"/>
      <c r="I27" s="203"/>
    </row>
    <row r="28" spans="1:374" x14ac:dyDescent="0.2">
      <c r="A28" s="97">
        <f t="shared" si="7"/>
        <v>14</v>
      </c>
      <c r="B28" s="196" t="s">
        <v>177</v>
      </c>
      <c r="C28" s="196"/>
      <c r="D28" s="100"/>
      <c r="E28" s="201"/>
      <c r="F28" s="202"/>
      <c r="G28" s="202"/>
      <c r="H28" s="202"/>
      <c r="I28" s="203"/>
    </row>
    <row r="29" spans="1:374" x14ac:dyDescent="0.2">
      <c r="A29" s="97">
        <f t="shared" si="7"/>
        <v>15</v>
      </c>
      <c r="B29" s="196" t="s">
        <v>178</v>
      </c>
      <c r="C29" s="196"/>
      <c r="D29" s="100"/>
      <c r="E29" s="201"/>
      <c r="F29" s="202"/>
      <c r="G29" s="202"/>
      <c r="H29" s="202"/>
      <c r="I29" s="203"/>
    </row>
    <row r="30" spans="1:374" x14ac:dyDescent="0.2">
      <c r="A30" s="97">
        <f t="shared" si="7"/>
        <v>16</v>
      </c>
      <c r="B30" s="196" t="s">
        <v>179</v>
      </c>
      <c r="C30" s="196"/>
      <c r="D30" s="100"/>
      <c r="E30" s="201"/>
      <c r="F30" s="202"/>
      <c r="G30" s="202"/>
      <c r="H30" s="202"/>
      <c r="I30" s="203"/>
    </row>
    <row r="31" spans="1:374" x14ac:dyDescent="0.2">
      <c r="A31" s="97">
        <f t="shared" si="7"/>
        <v>17</v>
      </c>
      <c r="B31" s="196" t="s">
        <v>180</v>
      </c>
      <c r="C31" s="196"/>
      <c r="D31" s="100"/>
      <c r="E31" s="201"/>
      <c r="F31" s="202"/>
      <c r="G31" s="202"/>
      <c r="H31" s="202"/>
      <c r="I31" s="203"/>
    </row>
    <row r="32" spans="1:374" x14ac:dyDescent="0.2">
      <c r="A32" s="97">
        <f t="shared" si="7"/>
        <v>18</v>
      </c>
      <c r="B32" s="196" t="s">
        <v>181</v>
      </c>
      <c r="C32" s="196"/>
      <c r="D32" s="100"/>
      <c r="E32" s="201"/>
      <c r="F32" s="202"/>
      <c r="G32" s="202"/>
      <c r="H32" s="202"/>
      <c r="I32" s="203"/>
    </row>
    <row r="33" spans="1:16" x14ac:dyDescent="0.2">
      <c r="A33" s="97">
        <f t="shared" si="7"/>
        <v>19</v>
      </c>
      <c r="B33" s="196" t="s">
        <v>182</v>
      </c>
      <c r="C33" s="196"/>
      <c r="D33" s="100"/>
      <c r="E33" s="201"/>
      <c r="F33" s="202"/>
      <c r="G33" s="202"/>
      <c r="H33" s="202"/>
      <c r="I33" s="203"/>
    </row>
    <row r="34" spans="1:16" x14ac:dyDescent="0.2">
      <c r="A34" s="97">
        <f t="shared" si="7"/>
        <v>20</v>
      </c>
      <c r="B34" s="196" t="s">
        <v>183</v>
      </c>
      <c r="C34" s="196"/>
      <c r="D34" s="100"/>
      <c r="E34" s="201"/>
      <c r="F34" s="202"/>
      <c r="G34" s="202"/>
      <c r="H34" s="202"/>
      <c r="I34" s="203"/>
    </row>
    <row r="35" spans="1:16" ht="25.5" customHeight="1" x14ac:dyDescent="0.2">
      <c r="E35" s="204"/>
      <c r="F35" s="205"/>
      <c r="G35" s="205"/>
      <c r="H35" s="205"/>
      <c r="I35" s="206"/>
    </row>
    <row r="36" spans="1:16" x14ac:dyDescent="0.2">
      <c r="A36" t="s">
        <v>184</v>
      </c>
      <c r="B36" t="s">
        <v>185</v>
      </c>
    </row>
    <row r="37" spans="1:16" x14ac:dyDescent="0.2">
      <c r="A37" t="s">
        <v>186</v>
      </c>
      <c r="B37" t="s">
        <v>187</v>
      </c>
      <c r="L37" s="198" t="s">
        <v>171</v>
      </c>
      <c r="M37" s="199"/>
      <c r="N37" s="199"/>
      <c r="O37" s="199"/>
      <c r="P37" s="200"/>
    </row>
    <row r="38" spans="1:16" x14ac:dyDescent="0.2">
      <c r="A38" t="s">
        <v>188</v>
      </c>
      <c r="B38" t="s">
        <v>189</v>
      </c>
      <c r="L38" s="201"/>
      <c r="M38" s="202"/>
      <c r="N38" s="202"/>
      <c r="O38" s="202"/>
      <c r="P38" s="203"/>
    </row>
    <row r="39" spans="1:16" x14ac:dyDescent="0.2">
      <c r="A39" t="s">
        <v>190</v>
      </c>
      <c r="B39" t="s">
        <v>191</v>
      </c>
      <c r="L39" s="201"/>
      <c r="M39" s="202"/>
      <c r="N39" s="202"/>
      <c r="O39" s="202"/>
      <c r="P39" s="203"/>
    </row>
    <row r="40" spans="1:16" x14ac:dyDescent="0.2">
      <c r="A40" t="s">
        <v>192</v>
      </c>
      <c r="B40" t="s">
        <v>193</v>
      </c>
      <c r="L40" s="201"/>
      <c r="M40" s="202"/>
      <c r="N40" s="202"/>
      <c r="O40" s="202"/>
      <c r="P40" s="203"/>
    </row>
    <row r="41" spans="1:16" x14ac:dyDescent="0.2">
      <c r="A41" t="s">
        <v>194</v>
      </c>
      <c r="B41" t="s">
        <v>195</v>
      </c>
      <c r="L41" s="201"/>
      <c r="M41" s="202"/>
      <c r="N41" s="202"/>
      <c r="O41" s="202"/>
      <c r="P41" s="203"/>
    </row>
    <row r="42" spans="1:16" x14ac:dyDescent="0.2">
      <c r="A42" t="s">
        <v>196</v>
      </c>
      <c r="B42" t="s">
        <v>197</v>
      </c>
      <c r="L42" s="201"/>
      <c r="M42" s="202"/>
      <c r="N42" s="202"/>
      <c r="O42" s="202"/>
      <c r="P42" s="203"/>
    </row>
    <row r="43" spans="1:16" x14ac:dyDescent="0.2">
      <c r="A43" t="s">
        <v>198</v>
      </c>
      <c r="B43" t="s">
        <v>199</v>
      </c>
      <c r="L43" s="201"/>
      <c r="M43" s="202"/>
      <c r="N43" s="202"/>
      <c r="O43" s="202"/>
      <c r="P43" s="203"/>
    </row>
    <row r="44" spans="1:16" x14ac:dyDescent="0.2">
      <c r="A44" t="s">
        <v>200</v>
      </c>
      <c r="B44" t="s">
        <v>201</v>
      </c>
      <c r="L44" s="201"/>
      <c r="M44" s="202"/>
      <c r="N44" s="202"/>
      <c r="O44" s="202"/>
      <c r="P44" s="203"/>
    </row>
    <row r="45" spans="1:16" x14ac:dyDescent="0.2">
      <c r="A45" t="s">
        <v>202</v>
      </c>
      <c r="B45" t="s">
        <v>203</v>
      </c>
      <c r="L45" s="201"/>
      <c r="M45" s="202"/>
      <c r="N45" s="202"/>
      <c r="O45" s="202"/>
      <c r="P45" s="203"/>
    </row>
    <row r="46" spans="1:16" x14ac:dyDescent="0.2">
      <c r="A46" t="s">
        <v>204</v>
      </c>
      <c r="B46" t="s">
        <v>205</v>
      </c>
      <c r="L46" s="201"/>
      <c r="M46" s="202"/>
      <c r="N46" s="202"/>
      <c r="O46" s="202"/>
      <c r="P46" s="203"/>
    </row>
    <row r="47" spans="1:16" x14ac:dyDescent="0.2">
      <c r="A47" t="s">
        <v>206</v>
      </c>
      <c r="B47" t="s">
        <v>207</v>
      </c>
      <c r="L47" s="201"/>
      <c r="M47" s="202"/>
      <c r="N47" s="202"/>
      <c r="O47" s="202"/>
      <c r="P47" s="203"/>
    </row>
    <row r="48" spans="1:16" x14ac:dyDescent="0.2">
      <c r="A48" t="s">
        <v>208</v>
      </c>
      <c r="B48" t="s">
        <v>209</v>
      </c>
      <c r="L48" s="201"/>
      <c r="M48" s="202"/>
      <c r="N48" s="202"/>
      <c r="O48" s="202"/>
      <c r="P48" s="203"/>
    </row>
    <row r="49" spans="1:16" x14ac:dyDescent="0.2">
      <c r="A49" t="s">
        <v>210</v>
      </c>
      <c r="B49" t="s">
        <v>211</v>
      </c>
      <c r="L49" s="201"/>
      <c r="M49" s="202"/>
      <c r="N49" s="202"/>
      <c r="O49" s="202"/>
      <c r="P49" s="203"/>
    </row>
    <row r="50" spans="1:16" ht="26.25" customHeight="1" x14ac:dyDescent="0.2">
      <c r="A50" t="s">
        <v>212</v>
      </c>
      <c r="B50" t="s">
        <v>213</v>
      </c>
      <c r="L50" s="204"/>
      <c r="M50" s="205"/>
      <c r="N50" s="205"/>
      <c r="O50" s="205"/>
      <c r="P50" s="206"/>
    </row>
    <row r="51" spans="1:16" x14ac:dyDescent="0.2">
      <c r="A51" t="s">
        <v>214</v>
      </c>
      <c r="B51" t="s">
        <v>215</v>
      </c>
    </row>
    <row r="52" spans="1:16" x14ac:dyDescent="0.2">
      <c r="A52" t="s">
        <v>216</v>
      </c>
      <c r="B52" t="s">
        <v>217</v>
      </c>
    </row>
    <row r="53" spans="1:16" x14ac:dyDescent="0.2">
      <c r="A53" t="s">
        <v>218</v>
      </c>
      <c r="B53" t="s">
        <v>219</v>
      </c>
    </row>
    <row r="54" spans="1:16" x14ac:dyDescent="0.2">
      <c r="A54" t="s">
        <v>220</v>
      </c>
      <c r="B54" t="s">
        <v>221</v>
      </c>
    </row>
    <row r="55" spans="1:16" x14ac:dyDescent="0.2">
      <c r="A55" t="s">
        <v>222</v>
      </c>
      <c r="B55" t="s">
        <v>223</v>
      </c>
    </row>
    <row r="56" spans="1:16" x14ac:dyDescent="0.2">
      <c r="A56" t="s">
        <v>224</v>
      </c>
      <c r="B56" t="s">
        <v>225</v>
      </c>
    </row>
    <row r="57" spans="1:16" x14ac:dyDescent="0.2">
      <c r="A57" t="s">
        <v>226</v>
      </c>
      <c r="B57" t="s">
        <v>227</v>
      </c>
    </row>
    <row r="58" spans="1:16" x14ac:dyDescent="0.2">
      <c r="A58" t="s">
        <v>228</v>
      </c>
      <c r="B58" t="s">
        <v>229</v>
      </c>
    </row>
    <row r="59" spans="1:16" x14ac:dyDescent="0.2">
      <c r="A59" t="s">
        <v>230</v>
      </c>
      <c r="B59" t="s">
        <v>231</v>
      </c>
    </row>
    <row r="60" spans="1:16" x14ac:dyDescent="0.2">
      <c r="A60" t="s">
        <v>232</v>
      </c>
      <c r="B60" t="s">
        <v>233</v>
      </c>
    </row>
    <row r="61" spans="1:16" x14ac:dyDescent="0.2">
      <c r="A61" t="s">
        <v>234</v>
      </c>
      <c r="B61" t="s">
        <v>235</v>
      </c>
    </row>
    <row r="62" spans="1:16" x14ac:dyDescent="0.2">
      <c r="A62" t="s">
        <v>236</v>
      </c>
      <c r="B62" t="s">
        <v>237</v>
      </c>
    </row>
    <row r="63" spans="1:16" x14ac:dyDescent="0.2">
      <c r="A63" t="s">
        <v>238</v>
      </c>
      <c r="B63" t="s">
        <v>239</v>
      </c>
    </row>
    <row r="64" spans="1:16" x14ac:dyDescent="0.2">
      <c r="A64" t="s">
        <v>240</v>
      </c>
      <c r="B64" t="s">
        <v>241</v>
      </c>
    </row>
    <row r="65" spans="1:2" x14ac:dyDescent="0.2">
      <c r="A65" t="s">
        <v>242</v>
      </c>
      <c r="B65" t="s">
        <v>243</v>
      </c>
    </row>
    <row r="66" spans="1:2" x14ac:dyDescent="0.2">
      <c r="A66" t="s">
        <v>244</v>
      </c>
      <c r="B66" t="s">
        <v>245</v>
      </c>
    </row>
    <row r="67" spans="1:2" x14ac:dyDescent="0.2">
      <c r="A67" t="s">
        <v>246</v>
      </c>
      <c r="B67" t="s">
        <v>245</v>
      </c>
    </row>
    <row r="68" spans="1:2" x14ac:dyDescent="0.2">
      <c r="A68" t="s">
        <v>247</v>
      </c>
      <c r="B68" t="s">
        <v>245</v>
      </c>
    </row>
    <row r="69" spans="1:2" x14ac:dyDescent="0.2">
      <c r="A69" t="s">
        <v>248</v>
      </c>
      <c r="B69" t="s">
        <v>245</v>
      </c>
    </row>
    <row r="70" spans="1:2" x14ac:dyDescent="0.2">
      <c r="A70" t="s">
        <v>249</v>
      </c>
      <c r="B70" t="s">
        <v>245</v>
      </c>
    </row>
    <row r="71" spans="1:2" x14ac:dyDescent="0.2">
      <c r="A71" t="s">
        <v>250</v>
      </c>
      <c r="B71" t="s">
        <v>245</v>
      </c>
    </row>
    <row r="72" spans="1:2" x14ac:dyDescent="0.2">
      <c r="A72" t="s">
        <v>251</v>
      </c>
      <c r="B72" t="s">
        <v>245</v>
      </c>
    </row>
    <row r="73" spans="1:2" x14ac:dyDescent="0.2">
      <c r="A73" t="s">
        <v>252</v>
      </c>
      <c r="B73" t="s">
        <v>245</v>
      </c>
    </row>
    <row r="74" spans="1:2" x14ac:dyDescent="0.2">
      <c r="A74" t="s">
        <v>253</v>
      </c>
      <c r="B74" t="s">
        <v>245</v>
      </c>
    </row>
    <row r="75" spans="1:2" x14ac:dyDescent="0.2">
      <c r="A75" t="s">
        <v>254</v>
      </c>
      <c r="B75" t="s">
        <v>245</v>
      </c>
    </row>
    <row r="76" spans="1:2" x14ac:dyDescent="0.2">
      <c r="A76" t="s">
        <v>255</v>
      </c>
      <c r="B76" t="s">
        <v>245</v>
      </c>
    </row>
    <row r="77" spans="1:2" x14ac:dyDescent="0.2">
      <c r="A77" t="s">
        <v>256</v>
      </c>
      <c r="B77" t="s">
        <v>245</v>
      </c>
    </row>
    <row r="78" spans="1:2" x14ac:dyDescent="0.2">
      <c r="A78" t="s">
        <v>257</v>
      </c>
      <c r="B78" t="s">
        <v>245</v>
      </c>
    </row>
    <row r="79" spans="1:2" x14ac:dyDescent="0.2">
      <c r="A79" t="s">
        <v>258</v>
      </c>
      <c r="B79" t="s">
        <v>245</v>
      </c>
    </row>
    <row r="80" spans="1:2" x14ac:dyDescent="0.2">
      <c r="A80" t="s">
        <v>259</v>
      </c>
      <c r="B80" t="s">
        <v>245</v>
      </c>
    </row>
    <row r="81" spans="1:2" x14ac:dyDescent="0.2">
      <c r="A81" t="s">
        <v>260</v>
      </c>
      <c r="B81" t="s">
        <v>245</v>
      </c>
    </row>
    <row r="82" spans="1:2" x14ac:dyDescent="0.2">
      <c r="A82" t="s">
        <v>261</v>
      </c>
      <c r="B82" t="s">
        <v>245</v>
      </c>
    </row>
    <row r="83" spans="1:2" x14ac:dyDescent="0.2">
      <c r="A83" t="s">
        <v>262</v>
      </c>
      <c r="B83" t="s">
        <v>245</v>
      </c>
    </row>
    <row r="84" spans="1:2" x14ac:dyDescent="0.2">
      <c r="A84" t="s">
        <v>263</v>
      </c>
      <c r="B84" t="s">
        <v>245</v>
      </c>
    </row>
    <row r="85" spans="1:2" x14ac:dyDescent="0.2">
      <c r="A85" t="s">
        <v>264</v>
      </c>
      <c r="B85" t="s">
        <v>245</v>
      </c>
    </row>
    <row r="86" spans="1:2" x14ac:dyDescent="0.2">
      <c r="A86" t="s">
        <v>265</v>
      </c>
      <c r="B86" t="s">
        <v>266</v>
      </c>
    </row>
    <row r="87" spans="1:2" x14ac:dyDescent="0.2">
      <c r="A87" t="s">
        <v>267</v>
      </c>
      <c r="B87" t="s">
        <v>266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2021-02-23T22:42:43Z</cp:lastPrinted>
  <dcterms:created xsi:type="dcterms:W3CDTF">2020-12-15T03:36:13Z</dcterms:created>
  <dcterms:modified xsi:type="dcterms:W3CDTF">2021-02-23T22:42:53Z</dcterms:modified>
  <cp:category/>
</cp:coreProperties>
</file>