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47D2CA40-8429-4797-AFD4-92BA47C9D4CD}" xr6:coauthVersionLast="36" xr6:coauthVersionMax="36" xr10:uidLastSave="{00000000-0000-0000-0000-000000000000}"/>
  <workbookProtection workbookAlgorithmName="SHA-512" workbookHashValue="AoSgu1dcIpm/iKGYS4vRQVUzL5P/+XxdDNy7vWsnSU1IhuJfOyVazVkvI3P6GOa9bZRFZS6NmbizQ/+MH77blg==" workbookSaltValue="13g00fDxM7eydo6feF9UO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W10" i="4"/>
  <c r="BB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<sst xmlns="http://schemas.openxmlformats.org/spreadsheetml/2006/main" count="247" uniqueCount="119">
  <si>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</si>
  <si>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</si>
  <si>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</si>
  <si>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</si>
  <si>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</si>
  <si>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</si>
  <si>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</si>
  <si>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</si>
  <si>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</si>
  <si>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</si>
  <si>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</si>
  <si>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</si>
  <si>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</si>
  <si>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</si>
  <si>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</si>
  <si>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</si>
  <si>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</si>
  <si>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</si>
  <si>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</si>
  <si>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</si>
  <si>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</si>
  <si>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</si>
  <si>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</si>
  <si>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</si>
  <si>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</si>
  <si>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</si>
  <si>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</si>
  <si>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</si>
  <si>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</si>
  <si>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</si>
  <si>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</si>
  <si>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</si>
  <si>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</si>
  <si>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</si>
  <si>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</si>
  <si>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</si>
  <si>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</si>
  <si>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</si>
  <si>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</si>
  <si>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</si>
  <si>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</si>
  <si>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</si>
  <si>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</si>
  <si>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</si>
  <si>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</si>
  <si>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</si>
  <si>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</si>
  <si>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</si>
  <si>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</si>
  <si>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</si>
  <si>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</si>
  <si>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</si>
  <si>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</si>
  <si>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</si>
  <si>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</si>
  <si>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</si>
  <si>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</si>
  <si>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</si>
  <si>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</si>
  <si>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</si>
  <si>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</si>
  <si>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</si>
  <si>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</si>
  <si>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</si>
  <si>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</si>
  <si>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</si>
  <si>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</si>
  <si>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</si>
  <si>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</si>
  <si>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</si>
  <si>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</si>
  <si>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</si>
  <si>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</si>
  <si>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</si>
  <si>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</si>
  <si>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</si>
  <si>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</si>
  <si>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</si>
  <si>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</si>
  <si>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</si>
  <si>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</si>
  <si>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</si>
  <si>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</si>
  <si>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</si>
  <si>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</si>
  <si>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</si>
  <si>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</si>
  <si>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</si>
  <si>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</si>
  <si>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</si>
  <si>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</si>
  <si>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</si>
  <si>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</si>
  <si>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</si>
  <si>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</si>
  <si>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</si>
  <si>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</si>
  <si>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</si>
  <si>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</si>
  <si>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</si>
  <si>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</si>
  <si>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</si>
  <si>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</si>
  <si>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</si>
  <si>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</si>
  <si>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</si>
  <si>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</si>
  <si>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</si>
  <si>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</si>
  <si>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</si>
  <si>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</si>
  <si>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</si>
  <si>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</si>
  <si>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</si>
  <si>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</si>
  <si>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</si>
  <si>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今後も料金収入は横這いか、右肩下がりになり増収の見込みは低いと予想される。経費回収率も前年と比較し下落しているため、回収率の向上に努めなければならない。</t>
    <rPh sb="1" eb="3">
      <t>コンゴ</t>
    </rPh>
    <rPh sb="4" eb="6">
      <t>リョウキン</t>
    </rPh>
    <rPh sb="6" eb="8">
      <t>シュウニュウ</t>
    </rPh>
    <rPh sb="9" eb="11">
      <t>ヨコバ</t>
    </rPh>
    <rPh sb="14" eb="16">
      <t>ミギカタ</t>
    </rPh>
    <rPh sb="16" eb="17">
      <t>サ</t>
    </rPh>
    <rPh sb="22" eb="24">
      <t>ゾウシュウ</t>
    </rPh>
    <rPh sb="25" eb="27">
      <t>ミコ</t>
    </rPh>
    <rPh sb="29" eb="30">
      <t>ヒク</t>
    </rPh>
    <rPh sb="32" eb="34">
      <t>ヨソウ</t>
    </rPh>
    <rPh sb="38" eb="40">
      <t>ケイヒ</t>
    </rPh>
    <rPh sb="40" eb="43">
      <t>カイシュウリツ</t>
    </rPh>
    <rPh sb="44" eb="46">
      <t>ゼンネン</t>
    </rPh>
    <rPh sb="47" eb="49">
      <t>ヒカク</t>
    </rPh>
    <rPh sb="50" eb="52">
      <t>ゲラク</t>
    </rPh>
    <rPh sb="59" eb="62">
      <t>カイシュウリツ</t>
    </rPh>
    <rPh sb="63" eb="65">
      <t>コウジョウ</t>
    </rPh>
    <rPh sb="66" eb="67">
      <t>ツト</t>
    </rPh>
    <phoneticPr fontId="4"/>
  </si>
  <si>
    <t>　老朽化によるブロワーの修繕件数の増加に加え設置後１５年以上経過した浄化槽本体の修繕件数が増加傾向にある。浄化槽本体修繕の場合、ブロワー修繕よりもコスト高となるため、今後は維持管理のコスト軽減のための検討が必要となる。</t>
    <rPh sb="1" eb="4">
      <t>ロウキュウカ</t>
    </rPh>
    <rPh sb="12" eb="14">
      <t>シュウゼン</t>
    </rPh>
    <rPh sb="14" eb="16">
      <t>ケンスウ</t>
    </rPh>
    <rPh sb="17" eb="19">
      <t>ゾウカ</t>
    </rPh>
    <rPh sb="20" eb="21">
      <t>クワ</t>
    </rPh>
    <rPh sb="22" eb="24">
      <t>セッチ</t>
    </rPh>
    <rPh sb="24" eb="25">
      <t>ゴ</t>
    </rPh>
    <rPh sb="27" eb="28">
      <t>ネン</t>
    </rPh>
    <rPh sb="28" eb="30">
      <t>イジョウ</t>
    </rPh>
    <rPh sb="30" eb="32">
      <t>ケイカ</t>
    </rPh>
    <rPh sb="34" eb="37">
      <t>ジョウカソウ</t>
    </rPh>
    <rPh sb="37" eb="39">
      <t>ホンタイ</t>
    </rPh>
    <rPh sb="40" eb="42">
      <t>シュウゼン</t>
    </rPh>
    <rPh sb="42" eb="44">
      <t>ケンスウ</t>
    </rPh>
    <rPh sb="45" eb="47">
      <t>ゾウカ</t>
    </rPh>
    <rPh sb="47" eb="49">
      <t>ケイコウ</t>
    </rPh>
    <rPh sb="53" eb="56">
      <t>ジョウカソウ</t>
    </rPh>
    <rPh sb="56" eb="58">
      <t>ホンタイ</t>
    </rPh>
    <rPh sb="58" eb="60">
      <t>シュウゼン</t>
    </rPh>
    <rPh sb="61" eb="63">
      <t>バアイ</t>
    </rPh>
    <rPh sb="68" eb="70">
      <t>シュウゼン</t>
    </rPh>
    <rPh sb="76" eb="77">
      <t>タカ</t>
    </rPh>
    <rPh sb="83" eb="85">
      <t>コンゴ</t>
    </rPh>
    <rPh sb="86" eb="88">
      <t>イジ</t>
    </rPh>
    <rPh sb="88" eb="90">
      <t>カンリ</t>
    </rPh>
    <rPh sb="94" eb="96">
      <t>ケイゲン</t>
    </rPh>
    <rPh sb="100" eb="102">
      <t>ケントウ</t>
    </rPh>
    <rPh sb="103" eb="105">
      <t>ヒツヨウ</t>
    </rPh>
    <phoneticPr fontId="4"/>
  </si>
  <si>
    <r>
      <t>（１）各指標の分析　　　　　　　　　　　　　　①平成２９年度は低率となったが、その後は上昇傾向となり、前年と比較しても若干ではあるが上昇しているが、更なる経費削減に努める。　　　　　　　　　　　　　　　④</t>
    </r>
    <r>
      <rPr>
        <sz val="11"/>
        <color rgb="FFFF0000"/>
        <rFont val="ＭＳ ゴシック"/>
        <family val="3"/>
        <charset val="128"/>
      </rPr>
      <t>当該値については、一般会計からの繰入により負担している。実際の企業債の起債については</t>
    </r>
    <r>
      <rPr>
        <sz val="11"/>
        <color theme="1"/>
        <rFont val="ＭＳ ゴシック"/>
        <family val="3"/>
        <charset val="128"/>
      </rPr>
      <t>低い水準で推移しており投資規模は適切と思われる。</t>
    </r>
    <r>
      <rPr>
        <sz val="11"/>
        <color rgb="FFFF0000"/>
        <rFont val="ＭＳ ゴシック"/>
        <family val="3"/>
        <charset val="128"/>
      </rPr>
      <t xml:space="preserve">
</t>
    </r>
    <r>
      <rPr>
        <sz val="11"/>
        <color theme="1"/>
        <rFont val="ＭＳ ゴシック"/>
        <family val="3"/>
        <charset val="128"/>
      </rPr>
      <t>⑤平均値よりも高い水準で推移しているが前年よりも低率となっており、また、施設老朽化に伴う今後の投資を見据え一層の経費削減に努める。　　　　　　　　　　　　　　　　　　　　⑥平均値よりも低い水準で推移していることから効率的かつ適正な浄化槽管理が行われていると思われる。　　　　　　　　　　　　　　　　　　　　　⑦平均値とほぼ同等の水準ではあるが、低率状態が続いている。主な要因としては、建築基準法に則った施設規模決定の影響で実際の使用水量と施設規模の乖離が生じた事によるものと推測される。
⑧合併浄化槽の整備を前提としているため水洗化率は１００％となっている。</t>
    </r>
    <rPh sb="3" eb="4">
      <t>カク</t>
    </rPh>
    <rPh sb="4" eb="6">
      <t>シヒョウ</t>
    </rPh>
    <rPh sb="7" eb="9">
      <t>ブンセキ</t>
    </rPh>
    <rPh sb="24" eb="26">
      <t>ヘイセイ</t>
    </rPh>
    <rPh sb="28" eb="30">
      <t>ネンド</t>
    </rPh>
    <rPh sb="31" eb="33">
      <t>テイリツ</t>
    </rPh>
    <rPh sb="41" eb="42">
      <t>ゴ</t>
    </rPh>
    <rPh sb="43" eb="45">
      <t>ジョウショウ</t>
    </rPh>
    <rPh sb="45" eb="47">
      <t>ケイコウ</t>
    </rPh>
    <rPh sb="59" eb="61">
      <t>ジャッカン</t>
    </rPh>
    <rPh sb="66" eb="68">
      <t>ジョウショウ</t>
    </rPh>
    <rPh sb="74" eb="75">
      <t>サラ</t>
    </rPh>
    <rPh sb="77" eb="79">
      <t>ケイヒ</t>
    </rPh>
    <rPh sb="79" eb="81">
      <t>サクゲン</t>
    </rPh>
    <rPh sb="82" eb="83">
      <t>ツト</t>
    </rPh>
    <rPh sb="236" eb="239">
      <t>ヘイキンチ</t>
    </rPh>
    <rPh sb="242" eb="243">
      <t>タカ</t>
    </rPh>
    <rPh sb="244" eb="246">
      <t>スイジュン</t>
    </rPh>
    <rPh sb="247" eb="249">
      <t>スイイ</t>
    </rPh>
    <rPh sb="254" eb="256">
      <t>ゼンネン</t>
    </rPh>
    <rPh sb="259" eb="261">
      <t>テイリツ</t>
    </rPh>
    <rPh sb="271" eb="273">
      <t>シセツ</t>
    </rPh>
    <rPh sb="273" eb="276">
      <t>ロウキュウカ</t>
    </rPh>
    <rPh sb="277" eb="278">
      <t>トモナ</t>
    </rPh>
    <rPh sb="279" eb="281">
      <t>コンゴ</t>
    </rPh>
    <rPh sb="282" eb="284">
      <t>トウシ</t>
    </rPh>
    <rPh sb="285" eb="287">
      <t>ミス</t>
    </rPh>
    <rPh sb="288" eb="290">
      <t>イッソウ</t>
    </rPh>
    <rPh sb="291" eb="293">
      <t>ケイヒ</t>
    </rPh>
    <rPh sb="293" eb="295">
      <t>サクゲン</t>
    </rPh>
    <rPh sb="296" eb="297">
      <t>ツト</t>
    </rPh>
    <rPh sb="321" eb="324">
      <t>ヘイキンチ</t>
    </rPh>
    <rPh sb="327" eb="328">
      <t>ヒク</t>
    </rPh>
    <rPh sb="329" eb="331">
      <t>スイジュン</t>
    </rPh>
    <rPh sb="332" eb="334">
      <t>スイイ</t>
    </rPh>
    <rPh sb="342" eb="344">
      <t>コウリツ</t>
    </rPh>
    <rPh sb="344" eb="345">
      <t>テキ</t>
    </rPh>
    <rPh sb="347" eb="349">
      <t>テキセイ</t>
    </rPh>
    <rPh sb="350" eb="353">
      <t>ジョウカソウ</t>
    </rPh>
    <rPh sb="353" eb="355">
      <t>カンリ</t>
    </rPh>
    <rPh sb="356" eb="357">
      <t>オコナ</t>
    </rPh>
    <rPh sb="363" eb="364">
      <t>オモ</t>
    </rPh>
    <rPh sb="390" eb="393">
      <t>ヘイキンチ</t>
    </rPh>
    <rPh sb="396" eb="398">
      <t>ドウトウ</t>
    </rPh>
    <rPh sb="399" eb="401">
      <t>スイジュン</t>
    </rPh>
    <rPh sb="407" eb="409">
      <t>テイリツ</t>
    </rPh>
    <rPh sb="409" eb="411">
      <t>ジョウタイ</t>
    </rPh>
    <rPh sb="412" eb="413">
      <t>ツヅ</t>
    </rPh>
    <rPh sb="418" eb="419">
      <t>オモ</t>
    </rPh>
    <rPh sb="420" eb="422">
      <t>ヨウイン</t>
    </rPh>
    <rPh sb="427" eb="429">
      <t>ケンチク</t>
    </rPh>
    <rPh sb="429" eb="431">
      <t>キジュン</t>
    </rPh>
    <rPh sb="431" eb="432">
      <t>ホウ</t>
    </rPh>
    <rPh sb="433" eb="434">
      <t>ノット</t>
    </rPh>
    <rPh sb="436" eb="438">
      <t>シセツ</t>
    </rPh>
    <rPh sb="438" eb="440">
      <t>キボ</t>
    </rPh>
    <rPh sb="440" eb="442">
      <t>ケッテイ</t>
    </rPh>
    <rPh sb="443" eb="445">
      <t>エイキョウ</t>
    </rPh>
    <rPh sb="446" eb="448">
      <t>ジッサイシヨウスイリョウシセツキボカイリショウコトスイソクガッペイジョウカソウセイビゼンテイスイセンカリツ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</si>
</sst>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5-4BCB-B5BA-FA41E0ABA0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F5-4BCB-B5BA-FA41E0ABA0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56.67</c:v>
                </c:pt>
                <c:pt idx="1">
                  <c:v>56.67</c:v>
                </c:pt>
                <c:pt idx="2">
                  <c:v>54.44</c:v>
                </c:pt>
                <c:pt idx="3">
                  <c:v>54.44</c:v>
                </c:pt>
                <c:pt idx="4">
                  <c:v>50</c:v>
                </c:pt>
              </c:numCache>
            </c:numRef>
          </c:val>
          <c:extLst>
            <c:ext xmlns:c16="http://schemas.microsoft.com/office/drawing/2014/chart" uri="{C3380CC4-5D6E-409C-BE32-E72D297353CC}">
              <c16:uniqueId val="{00000000-73EB-4A0F-AAA7-0E2E1EBAB0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73EB-4A0F-AAA7-0E2E1EBAB0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2B9-4193-ABE4-5218AD23C75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52B9-4193-ABE4-5218AD23C75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91.02</c:v>
                </c:pt>
                <c:pt idx="1">
                  <c:v>91.77</c:v>
                </c:pt>
                <c:pt idx="2">
                  <c:v>88.63</c:v>
                </c:pt>
                <c:pt idx="3">
                  <c:v>90.49</c:v>
                </c:pt>
                <c:pt idx="4">
                  <c:v>90.94</c:v>
                </c:pt>
              </c:numCache>
            </c:numRef>
          </c:val>
          <c:extLst>
            <c:ext xmlns:c16="http://schemas.microsoft.com/office/drawing/2014/chart" uri="{C3380CC4-5D6E-409C-BE32-E72D297353CC}">
              <c16:uniqueId val="{00000000-DE6F-4861-9D55-915C34DA0C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F-4861-9D55-915C34DA0C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92-4B68-A66E-2F6BE6D314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2-4B68-A66E-2F6BE6D314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6-43C3-A598-B9D10A7B05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6-43C3-A598-B9D10A7B05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12-4C0C-A75B-6A561AF83A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2-4C0C-A75B-6A561AF83A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B-4354-B86B-4A728E23AE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B-4354-B86B-4A728E23AE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201.63</c:v>
                </c:pt>
                <c:pt idx="1">
                  <c:v>28.63</c:v>
                </c:pt>
                <c:pt idx="2">
                  <c:v>46.86</c:v>
                </c:pt>
                <c:pt idx="3" formatCode="#,##0.00;&quot;△&quot;#,##0.00">
                  <c:v>0</c:v>
                </c:pt>
                <c:pt idx="4" formatCode="#,##0.00;&quot;△&quot;#,##0.00">
                  <c:v>0</c:v>
                </c:pt>
              </c:numCache>
            </c:numRef>
          </c:val>
          <c:extLst>
            <c:ext xmlns:c16="http://schemas.microsoft.com/office/drawing/2014/chart" uri="{C3380CC4-5D6E-409C-BE32-E72D297353CC}">
              <c16:uniqueId val="{00000000-EBF3-4960-B48E-AD10157E90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EBF3-4960-B48E-AD10157E90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78.25</c:v>
                </c:pt>
                <c:pt idx="1">
                  <c:v>70.069999999999993</c:v>
                </c:pt>
                <c:pt idx="2">
                  <c:v>99.5</c:v>
                </c:pt>
                <c:pt idx="3">
                  <c:v>94.69</c:v>
                </c:pt>
                <c:pt idx="4">
                  <c:v>78.760000000000005</c:v>
                </c:pt>
              </c:numCache>
            </c:numRef>
          </c:val>
          <c:extLst>
            <c:ext xmlns:c16="http://schemas.microsoft.com/office/drawing/2014/chart" uri="{C3380CC4-5D6E-409C-BE32-E72D297353CC}">
              <c16:uniqueId val="{00000000-E545-42A3-91FC-2D534177FB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E545-42A3-91FC-2D534177FB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212.18</c:v>
                </c:pt>
                <c:pt idx="1">
                  <c:v>242.28</c:v>
                </c:pt>
                <c:pt idx="2">
                  <c:v>179.42</c:v>
                </c:pt>
                <c:pt idx="3">
                  <c:v>185.64</c:v>
                </c:pt>
                <c:pt idx="4">
                  <c:v>222.41</c:v>
                </c:pt>
              </c:numCache>
            </c:numRef>
          </c:val>
          <c:extLst>
            <c:ext xmlns:c16="http://schemas.microsoft.com/office/drawing/2014/chart" uri="{C3380CC4-5D6E-409C-BE32-E72D297353CC}">
              <c16:uniqueId val="{00000000-7F97-4EF1-AD46-C068AE2728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7F97-4EF1-AD46-C068AE2728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嬬恋村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9514</v>
      </c>
      <c r="AM8" s="51"/>
      <c r="AN8" s="51"/>
      <c r="AO8" s="51"/>
      <c r="AP8" s="51"/>
      <c r="AQ8" s="51"/>
      <c r="AR8" s="51"/>
      <c r="AS8" s="51"/>
      <c r="AT8" s="46">
        <f>データ!T6</f>
        <v>337.58</v>
      </c>
      <c r="AU8" s="46"/>
      <c r="AV8" s="46"/>
      <c r="AW8" s="46"/>
      <c r="AX8" s="46"/>
      <c r="AY8" s="46"/>
      <c r="AZ8" s="46"/>
      <c r="BA8" s="46"/>
      <c r="BB8" s="46">
        <f>データ!U6</f>
        <v>28.18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1.88</v>
      </c>
      <c r="Q10" s="46"/>
      <c r="R10" s="46"/>
      <c r="S10" s="46"/>
      <c r="T10" s="46"/>
      <c r="U10" s="46"/>
      <c r="V10" s="46"/>
      <c r="W10" s="46">
        <f>データ!Q6</f>
        <v>100</v>
      </c>
      <c r="X10" s="46"/>
      <c r="Y10" s="46"/>
      <c r="Z10" s="46"/>
      <c r="AA10" s="46"/>
      <c r="AB10" s="46"/>
      <c r="AC10" s="46"/>
      <c r="AD10" s="51">
        <f>データ!R6</f>
        <v>4403</v>
      </c>
      <c r="AE10" s="51"/>
      <c r="AF10" s="51"/>
      <c r="AG10" s="51"/>
      <c r="AH10" s="51"/>
      <c r="AI10" s="51"/>
      <c r="AJ10" s="51"/>
      <c r="AK10" s="2"/>
      <c r="AL10" s="51">
        <f>データ!V6</f>
        <v>179</v>
      </c>
      <c r="AM10" s="51"/>
      <c r="AN10" s="51"/>
      <c r="AO10" s="51"/>
      <c r="AP10" s="51"/>
      <c r="AQ10" s="51"/>
      <c r="AR10" s="51"/>
      <c r="AS10" s="51"/>
      <c r="AT10" s="46">
        <f>データ!W6</f>
        <v>0.05</v>
      </c>
      <c r="AU10" s="46"/>
      <c r="AV10" s="46"/>
      <c r="AW10" s="46"/>
      <c r="AX10" s="46"/>
      <c r="AY10" s="46"/>
      <c r="AZ10" s="46"/>
      <c r="BA10" s="46"/>
      <c r="BB10" s="46">
        <f>データ!X6</f>
        <v>3580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118</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43</v>
      </c>
      <c r="O86" s="26" t="str">
        <f>データ!EO6</f>
        <v>【-】</v>
      </c>
    </row>
  </sheetData>
  <sheetProtection algorithmName="SHA-512" hashValue="MHAXygONbRnvLkeaxJAcgza9EY8tcG+s+qXRYgqcYnGtUFmzIYgm+SZoErVSIOqoEnTGo9paCvBpMcHNc1RKQQ==" saltValue="3Ityvcs/T02Cl4weaThr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104256</v>
      </c>
      <c r="D6" s="33">
        <f t="shared" si="3"/>
        <v>47</v>
      </c>
      <c r="E6" s="33">
        <f t="shared" si="3"/>
        <v>18</v>
      </c>
      <c r="F6" s="33">
        <f t="shared" si="3"/>
        <v>1</v>
      </c>
      <c r="G6" s="33">
        <f t="shared" si="3"/>
        <v>0</v>
      </c>
      <c r="H6" s="33" t="str">
        <f t="shared" si="3"/>
        <v>群馬県　嬬恋村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1.88</v>
      </c>
      <c r="Q6" s="34">
        <f t="shared" si="3"/>
        <v>100</v>
      </c>
      <c r="R6" s="34">
        <f t="shared" si="3"/>
        <v>4403</v>
      </c>
      <c r="S6" s="34">
        <f t="shared" si="3"/>
        <v>9514</v>
      </c>
      <c r="T6" s="34">
        <f t="shared" si="3"/>
        <v>337.58</v>
      </c>
      <c r="U6" s="34">
        <f t="shared" si="3"/>
        <v>28.18</v>
      </c>
      <c r="V6" s="34">
        <f t="shared" si="3"/>
        <v>179</v>
      </c>
      <c r="W6" s="34">
        <f t="shared" si="3"/>
        <v>0.05</v>
      </c>
      <c r="X6" s="34">
        <f t="shared" si="3"/>
        <v>3580</v>
      </c>
      <c r="Y6" s="35">
        <f>IF(Y7="",NA(),Y7)</f>
        <v>91.02</v>
      </c>
      <c r="Z6" s="35">
        <f t="shared" ref="Z6:AH6" si="4">IF(Z7="",NA(),Z7)</f>
        <v>91.77</v>
      </c>
      <c r="AA6" s="35">
        <f t="shared" si="4"/>
        <v>88.63</v>
      </c>
      <c r="AB6" s="35">
        <f t="shared" si="4"/>
        <v>90.49</v>
      </c>
      <c r="AC6" s="35">
        <f t="shared" si="4"/>
        <v>90.94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201.63</v>
      </c>
      <c r="BG6" s="35">
        <f t="shared" ref="BG6:BO6" si="7">IF(BG7="",NA(),BG7)</f>
        <v>28.63</v>
      </c>
      <c r="BH6" s="35">
        <f t="shared" si="7"/>
        <v>46.86</v>
      </c>
      <c r="BI6" s="34">
        <f t="shared" si="7"/>
        <v>0</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78.25</v>
      </c>
      <c r="BR6" s="35">
        <f t="shared" ref="BR6:BZ6" si="8">IF(BR7="",NA(),BR7)</f>
        <v>70.069999999999993</v>
      </c>
      <c r="BS6" s="35">
        <f t="shared" si="8"/>
        <v>99.5</v>
      </c>
      <c r="BT6" s="35">
        <f t="shared" si="8"/>
        <v>94.69</v>
      </c>
      <c r="BU6" s="35">
        <f t="shared" si="8"/>
        <v>78.760000000000005</v>
      </c>
      <c r="BV6" s="35">
        <f t="shared" si="8"/>
        <v>53.76</v>
      </c>
      <c r="BW6" s="35">
        <f t="shared" si="8"/>
        <v>52.27</v>
      </c>
      <c r="BX6" s="35">
        <f t="shared" si="8"/>
        <v>52.55</v>
      </c>
      <c r="BY6" s="35">
        <f t="shared" si="8"/>
        <v>52.23</v>
      </c>
      <c r="BZ6" s="35">
        <f t="shared" si="8"/>
        <v>50.06</v>
      </c>
      <c r="CA6" s="34" t="str">
        <f>IF(CA7="","",IF(CA7="-","【-】","【"&amp;SUBSTITUTE(TEXT(CA7,"#,##0.00"),"-","△")&amp;"】"))</f>
        <v>【49.71】</v>
      </c>
      <c r="CB6" s="35">
        <f>IF(CB7="",NA(),CB7)</f>
        <v>212.18</v>
      </c>
      <c r="CC6" s="35">
        <f t="shared" ref="CC6:CK6" si="9">IF(CC7="",NA(),CC7)</f>
        <v>242.28</v>
      </c>
      <c r="CD6" s="35">
        <f t="shared" si="9"/>
        <v>179.42</v>
      </c>
      <c r="CE6" s="35">
        <f t="shared" si="9"/>
        <v>185.64</v>
      </c>
      <c r="CF6" s="35">
        <f t="shared" si="9"/>
        <v>222.41</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56.67</v>
      </c>
      <c r="CN6" s="35">
        <f t="shared" ref="CN6:CV6" si="10">IF(CN7="",NA(),CN7)</f>
        <v>56.67</v>
      </c>
      <c r="CO6" s="35">
        <f t="shared" si="10"/>
        <v>54.44</v>
      </c>
      <c r="CP6" s="35">
        <f t="shared" si="10"/>
        <v>54.44</v>
      </c>
      <c r="CQ6" s="35">
        <f t="shared" si="10"/>
        <v>50</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104256</v>
      </c>
      <c r="D7" s="37">
        <v>47</v>
      </c>
      <c r="E7" s="37">
        <v>18</v>
      </c>
      <c r="F7" s="37">
        <v>1</v>
      </c>
      <c r="G7" s="37">
        <v>0</v>
      </c>
      <c r="H7" s="37" t="s">
        <v>98</v>
      </c>
      <c r="I7" s="37" t="s">
        <v>99</v>
      </c>
      <c r="J7" s="37" t="s">
        <v>100</v>
      </c>
      <c r="K7" s="37" t="s">
        <v>101</v>
      </c>
      <c r="L7" s="37" t="s">
        <v>102</v>
      </c>
      <c r="M7" s="37" t="s">
        <v>103</v>
      </c>
      <c r="N7" s="38" t="s">
        <v>104</v>
      </c>
      <c r="O7" s="38" t="s">
        <v>105</v>
      </c>
      <c r="P7" s="38">
        <v>1.88</v>
      </c>
      <c r="Q7" s="38">
        <v>100</v>
      </c>
      <c r="R7" s="38">
        <v>4403</v>
      </c>
      <c r="S7" s="38">
        <v>9514</v>
      </c>
      <c r="T7" s="38">
        <v>337.58</v>
      </c>
      <c r="U7" s="38">
        <v>28.18</v>
      </c>
      <c r="V7" s="38">
        <v>179</v>
      </c>
      <c r="W7" s="38">
        <v>0.05</v>
      </c>
      <c r="X7" s="38">
        <v>3580</v>
      </c>
      <c r="Y7" s="38">
        <v>91.02</v>
      </c>
      <c r="Z7" s="38">
        <v>91.77</v>
      </c>
      <c r="AA7" s="38">
        <v>88.63</v>
      </c>
      <c r="AB7" s="38">
        <v>90.49</v>
      </c>
      <c r="AC7" s="38">
        <v>90.94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201.63</v>
      </c>
      <c r="BG7" s="38">
        <v>28.63</v>
      </c>
      <c r="BH7" s="38">
        <v>46.86</v>
      </c>
      <c r="BI7" s="38">
        <v>0</v>
      </c>
      <c r="BJ7" s="38">
        <v>0</v>
      </c>
      <c r="BK7" s="38">
        <v>663.76</v>
      </c>
      <c r="BL7" s="38">
        <v>566.35</v>
      </c>
      <c r="BM7" s="38">
        <v>888.8</v>
      </c>
      <c r="BN7" s="38">
        <v>855.65</v>
      </c>
      <c r="BO7" s="38">
        <v>862.99</v>
      </c>
      <c r="BP7" s="38">
        <v>862.82</v>
      </c>
      <c r="BQ7" s="38">
        <v>78.25</v>
      </c>
      <c r="BR7" s="38">
        <v>70.069999999999993</v>
      </c>
      <c r="BS7" s="38">
        <v>99.5</v>
      </c>
      <c r="BT7" s="38">
        <v>94.69</v>
      </c>
      <c r="BU7" s="38">
        <v>78.760000000000005</v>
      </c>
      <c r="BV7" s="38">
        <v>53.76</v>
      </c>
      <c r="BW7" s="38">
        <v>52.27</v>
      </c>
      <c r="BX7" s="38">
        <v>52.55</v>
      </c>
      <c r="BY7" s="38">
        <v>52.23</v>
      </c>
      <c r="BZ7" s="38">
        <v>50.06</v>
      </c>
      <c r="CA7" s="38">
        <v>49.71</v>
      </c>
      <c r="CB7" s="38">
        <v>212.18</v>
      </c>
      <c r="CC7" s="38">
        <v>242.28</v>
      </c>
      <c r="CD7" s="38">
        <v>179.42</v>
      </c>
      <c r="CE7" s="38">
        <v>185.64</v>
      </c>
      <c r="CF7" s="38">
        <v>222.41</v>
      </c>
      <c r="CG7" s="38">
        <v>275.25</v>
      </c>
      <c r="CH7" s="38">
        <v>291.01</v>
      </c>
      <c r="CI7" s="38">
        <v>292.45</v>
      </c>
      <c r="CJ7" s="38">
        <v>294.05</v>
      </c>
      <c r="CK7" s="38">
        <v>309.22000000000003</v>
      </c>
      <c r="CL7" s="38">
        <v>317.18</v>
      </c>
      <c r="CM7" s="38">
        <v>56.67</v>
      </c>
      <c r="CN7" s="38">
        <v>56.67</v>
      </c>
      <c r="CO7" s="38">
        <v>54.44</v>
      </c>
      <c r="CP7" s="38">
        <v>54.44</v>
      </c>
      <c r="CQ7" s="38">
        <v>50</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2021-02-17T02:31:49Z</cp:lastPrinted>
  <dcterms:created xsi:type="dcterms:W3CDTF">2020-12-04T03:20:35Z</dcterms:created>
  <dcterms:modified xsi:type="dcterms:W3CDTF">2021-02-17T02:31:51Z</dcterms:modified>
  <cp:category/>
</cp:coreProperties>
</file>