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20 中之条町□■△▲\"/>
    </mc:Choice>
  </mc:AlternateContent>
  <xr:revisionPtr revIDLastSave="0" documentId="13_ncr:1_{5E734601-7CB8-42A3-9E6B-151BD863F155}" xr6:coauthVersionLast="36" xr6:coauthVersionMax="36" xr10:uidLastSave="{00000000-0000-0000-0000-000000000000}"/>
  <workbookProtection workbookAlgorithmName="SHA-512" workbookHashValue="Jiaqb7pBbvaj8ICAFetNWGDSHv3E2oEK2K6UEjHalgJ3QfZH4jSKqU0T0975Z320qK9RD/+zgOnVljppohX9WA==" workbookSaltValue="Cyt+HxnBO8XqZ62gK0h8vQ=="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E86" i="4"/>
  <c r="AD10" i="4"/>
  <c r="W10" i="4"/>
  <c r="B10" i="4"/>
  <c r="BB8" i="4"/>
  <c r="AL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<sst xmlns="http://schemas.openxmlformats.org/spreadsheetml/2006/main" count="247" uniqueCount="120">
  <si>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</si>
  <si>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</si>
  <si>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</si>
  <si>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</si>
  <si>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</si>
  <si>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</si>
  <si>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</si>
  <si>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</si>
  <si>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</si>
  <si>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</si>
  <si>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</si>
  <si>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</si>
  <si>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</si>
  <si>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</si>
  <si>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</si>
  <si>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</si>
  <si>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</si>
  <si>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</si>
  <si>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</si>
  <si>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</si>
  <si>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</si>
  <si>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</si>
  <si>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</si>
  <si>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</si>
  <si>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</si>
  <si>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</si>
  <si>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</si>
  <si>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</si>
  <si>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</si>
  <si>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</si>
  <si>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</si>
  <si>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</si>
  <si>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</si>
  <si>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</si>
  <si>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</si>
  <si>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</si>
  <si>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</si>
  <si>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</si>
  <si>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</si>
  <si>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</si>
  <si>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</si>
  <si>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</si>
  <si>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</si>
  <si>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</si>
  <si>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</si>
  <si>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</si>
  <si>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</si>
  <si>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</si>
  <si>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</si>
  <si>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</si>
  <si>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</si>
  <si>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</si>
  <si>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</si>
  <si>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</si>
  <si>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</si>
  <si>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</si>
  <si>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</si>
  <si>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</si>
  <si>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</si>
  <si>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</si>
  <si>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</si>
  <si>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</si>
  <si>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</si>
  <si>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</si>
  <si>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</si>
  <si>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</si>
  <si>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</si>
  <si>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</si>
  <si>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</si>
  <si>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</si>
  <si>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</si>
  <si>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</si>
  <si>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</si>
  <si>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</si>
  <si>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</si>
  <si>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</si>
  <si>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</si>
  <si>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</si>
  <si>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</si>
  <si>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</si>
  <si>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</si>
  <si>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</si>
  <si>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</si>
  <si>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</si>
  <si>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</si>
  <si>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</si>
  <si>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</si>
  <si>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</si>
  <si>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</si>
  <si>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</si>
  <si>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</si>
  <si>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</si>
  <si>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</si>
  <si>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</si>
  <si>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</si>
  <si>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</si>
  <si>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</si>
  <si>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</si>
  <si>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中之条町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</si>
  <si>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</si>
  <si>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</si>
  <si>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</si>
  <si>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</si>
  <si>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</si>
  <si>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</si>
  <si>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</si>
  <si>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</si>
  <si>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</si>
  <si>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</si>
  <si>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</si>
  <si>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</si>
  <si>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</si>
  <si>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</si>
  <si>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</si>
  <si>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</si>
  <si>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</si>
  <si>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</si>
  <si>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
　一般会計からの繰入金に依存している状況。
④企業債残高対事業規模比率
　企業債の償還金は１００％一般会計からの繰入金に依存している状況。
⑤経費回収率
　使用料で回収すべき経費を賄えていない状況。
⑥汚水処理原価
　有収水量が減少しているので増加傾向にある。
⑦施設利用率
　ほぼ横ばい
⑧水洗化率
　水洗便所の整備が進み１００％の値である。
現状・課題のコメント
　水洗化率は１００％の値ではあるが、処理人口の減少等により使用料の増加は見込まれないので一般会計からの繰入金に依存している状況
　維持管理費等の効率化を図りつつ使用料の改定を視野に入れ経営改善していく必要がある。</t>
    <phoneticPr fontId="4"/>
  </si>
  <si>
    <t>　維持管理費等の効率化を図りつつ使用料の改定を視野に入れ経営改善していく必要がある。</t>
    <phoneticPr fontId="4"/>
  </si>
  <si>
    <t>　平成７年度から事業を開始し、令和元年度で２５年が経過した。
　浄化槽本体の修繕は何基か行ったが、布設替えを行う必要がある状況ではない。
　今後、老朽化が進めば計画的に布設替えを行っていく必要がある。</t>
    <rPh sb="15" eb="17">
      <t>レ</t>
    </rPh>
    <rPh sb="17" eb="18">
      <t>ガン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</si>
</sst>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687-4DAF-9DA3-20FEDFE2520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687-4DAF-9DA3-20FEDFE2520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45.95</c:v>
                </c:pt>
                <c:pt idx="1">
                  <c:v>45.95</c:v>
                </c:pt>
                <c:pt idx="2">
                  <c:v>40.54</c:v>
                </c:pt>
                <c:pt idx="3">
                  <c:v>40.54</c:v>
                </c:pt>
                <c:pt idx="4">
                  <c:v>43.24</c:v>
                </c:pt>
              </c:numCache>
            </c:numRef>
          </c:val>
          <c:extLst>
            <c:ext xmlns:c16="http://schemas.microsoft.com/office/drawing/2014/chart" uri="{C3380CC4-5D6E-409C-BE32-E72D297353CC}">
              <c16:uniqueId val="{00000000-E7F3-408C-B9D5-C6F72710A7A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c:ext xmlns:c16="http://schemas.microsoft.com/office/drawing/2014/chart" uri="{C3380CC4-5D6E-409C-BE32-E72D297353CC}">
              <c16:uniqueId val="{00000001-E7F3-408C-B9D5-C6F72710A7A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BAD-452E-BE4E-1BDA10F7AB9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c:ext xmlns:c16="http://schemas.microsoft.com/office/drawing/2014/chart" uri="{C3380CC4-5D6E-409C-BE32-E72D297353CC}">
              <c16:uniqueId val="{00000001-CBAD-452E-BE4E-1BDA10F7AB9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64.38</c:v>
                </c:pt>
                <c:pt idx="1">
                  <c:v>67.290000000000006</c:v>
                </c:pt>
                <c:pt idx="2">
                  <c:v>84.6</c:v>
                </c:pt>
                <c:pt idx="3">
                  <c:v>87.78</c:v>
                </c:pt>
                <c:pt idx="4">
                  <c:v>72.709999999999994</c:v>
                </c:pt>
              </c:numCache>
            </c:numRef>
          </c:val>
          <c:extLst>
            <c:ext xmlns:c16="http://schemas.microsoft.com/office/drawing/2014/chart" uri="{C3380CC4-5D6E-409C-BE32-E72D297353CC}">
              <c16:uniqueId val="{00000000-B81F-4718-9EA7-E0D8730D2B2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1F-4718-9EA7-E0D8730D2B2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6C-4FF9-99F9-078D53D1D4D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6C-4FF9-99F9-078D53D1D4D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44-4C60-AE11-1546C7955F8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44-4C60-AE11-1546C7955F8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2D-4B43-89D7-D3E9FFFFC43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2D-4B43-89D7-D3E9FFFFC43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B7-4BD7-8F73-A988EBF6D57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B7-4BD7-8F73-A988EBF6D57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formatCode="#,##0.00;&quot;△&quot;#,##0.00;&quot;-&quot;">
                  <c:v>53.66</c:v>
                </c:pt>
                <c:pt idx="4">
                  <c:v>0</c:v>
                </c:pt>
              </c:numCache>
            </c:numRef>
          </c:val>
          <c:extLst>
            <c:ext xmlns:c16="http://schemas.microsoft.com/office/drawing/2014/chart" uri="{C3380CC4-5D6E-409C-BE32-E72D297353CC}">
              <c16:uniqueId val="{00000000-2D3E-4128-AE34-A863199047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c:ext xmlns:c16="http://schemas.microsoft.com/office/drawing/2014/chart" uri="{C3380CC4-5D6E-409C-BE32-E72D297353CC}">
              <c16:uniqueId val="{00000001-2D3E-4128-AE34-A863199047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51.18</c:v>
                </c:pt>
                <c:pt idx="1">
                  <c:v>56.12</c:v>
                </c:pt>
                <c:pt idx="2">
                  <c:v>52.86</c:v>
                </c:pt>
                <c:pt idx="3">
                  <c:v>50.58</c:v>
                </c:pt>
                <c:pt idx="4">
                  <c:v>45.31</c:v>
                </c:pt>
              </c:numCache>
            </c:numRef>
          </c:val>
          <c:extLst>
            <c:ext xmlns:c16="http://schemas.microsoft.com/office/drawing/2014/chart" uri="{C3380CC4-5D6E-409C-BE32-E72D297353CC}">
              <c16:uniqueId val="{00000000-2610-4617-9E06-E3EB0BF0F2A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c:ext xmlns:c16="http://schemas.microsoft.com/office/drawing/2014/chart" uri="{C3380CC4-5D6E-409C-BE32-E72D297353CC}">
              <c16:uniqueId val="{00000001-2610-4617-9E06-E3EB0BF0F2A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236.52</c:v>
                </c:pt>
                <c:pt idx="1">
                  <c:v>218.56</c:v>
                </c:pt>
                <c:pt idx="2">
                  <c:v>233.08</c:v>
                </c:pt>
                <c:pt idx="3">
                  <c:v>245.33</c:v>
                </c:pt>
                <c:pt idx="4">
                  <c:v>270.64</c:v>
                </c:pt>
              </c:numCache>
            </c:numRef>
          </c:val>
          <c:extLst>
            <c:ext xmlns:c16="http://schemas.microsoft.com/office/drawing/2014/chart" uri="{C3380CC4-5D6E-409C-BE32-E72D297353CC}">
              <c16:uniqueId val="{00000000-3EC9-4603-80D3-35B61C354FF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c:ext xmlns:c16="http://schemas.microsoft.com/office/drawing/2014/chart" uri="{C3380CC4-5D6E-409C-BE32-E72D297353CC}">
              <c16:uniqueId val="{00000001-3EC9-4603-80D3-35B61C354FF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中之条町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15782</v>
      </c>
      <c r="AM8" s="69"/>
      <c r="AN8" s="69"/>
      <c r="AO8" s="69"/>
      <c r="AP8" s="69"/>
      <c r="AQ8" s="69"/>
      <c r="AR8" s="69"/>
      <c r="AS8" s="69"/>
      <c r="AT8" s="68">
        <f>データ!T6</f>
        <v>439.28</v>
      </c>
      <c r="AU8" s="68"/>
      <c r="AV8" s="68"/>
      <c r="AW8" s="68"/>
      <c r="AX8" s="68"/>
      <c r="AY8" s="68"/>
      <c r="AZ8" s="68"/>
      <c r="BA8" s="68"/>
      <c r="BB8" s="68">
        <f>データ!U6</f>
        <v>35.93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0.43</v>
      </c>
      <c r="Q10" s="68"/>
      <c r="R10" s="68"/>
      <c r="S10" s="68"/>
      <c r="T10" s="68"/>
      <c r="U10" s="68"/>
      <c r="V10" s="68"/>
      <c r="W10" s="68">
        <f>データ!Q6</f>
        <v>100</v>
      </c>
      <c r="X10" s="68"/>
      <c r="Y10" s="68"/>
      <c r="Z10" s="68"/>
      <c r="AA10" s="68"/>
      <c r="AB10" s="68"/>
      <c r="AC10" s="68"/>
      <c r="AD10" s="69">
        <f>データ!R6</f>
        <v>2200</v>
      </c>
      <c r="AE10" s="69"/>
      <c r="AF10" s="69"/>
      <c r="AG10" s="69"/>
      <c r="AH10" s="69"/>
      <c r="AI10" s="69"/>
      <c r="AJ10" s="69"/>
      <c r="AK10" s="2"/>
      <c r="AL10" s="69">
        <f>データ!V6</f>
        <v>68</v>
      </c>
      <c r="AM10" s="69"/>
      <c r="AN10" s="69"/>
      <c r="AO10" s="69"/>
      <c r="AP10" s="69"/>
      <c r="AQ10" s="69"/>
      <c r="AR10" s="69"/>
      <c r="AS10" s="69"/>
      <c r="AT10" s="68">
        <f>データ!W6</f>
        <v>0.01</v>
      </c>
      <c r="AU10" s="68"/>
      <c r="AV10" s="68"/>
      <c r="AW10" s="68"/>
      <c r="AX10" s="68"/>
      <c r="AY10" s="68"/>
      <c r="AZ10" s="68"/>
      <c r="BA10" s="68"/>
      <c r="BB10" s="68">
        <f>データ!X6</f>
        <v>6800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EUdqYtj+U9diBTq7GKeHmvYR+ha2a9Y1PHMK7aTZxQyO/nLAAiA6htnU4I1u+1rX/pt72rok0JGc9Z57J50/lw==" saltValue="RiS1R9CxopI240saXUV5F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104213</v>
      </c>
      <c r="D6" s="33">
        <f t="shared" si="3"/>
        <v>47</v>
      </c>
      <c r="E6" s="33">
        <f t="shared" si="3"/>
        <v>18</v>
      </c>
      <c r="F6" s="33">
        <f t="shared" si="3"/>
        <v>1</v>
      </c>
      <c r="G6" s="33">
        <f t="shared" si="3"/>
        <v>0</v>
      </c>
      <c r="H6" s="33" t="str">
        <f t="shared" si="3"/>
        <v>群馬県　中之条町</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0.43</v>
      </c>
      <c r="Q6" s="34">
        <f t="shared" si="3"/>
        <v>100</v>
      </c>
      <c r="R6" s="34">
        <f t="shared" si="3"/>
        <v>2200</v>
      </c>
      <c r="S6" s="34">
        <f t="shared" si="3"/>
        <v>15782</v>
      </c>
      <c r="T6" s="34">
        <f t="shared" si="3"/>
        <v>439.28</v>
      </c>
      <c r="U6" s="34">
        <f t="shared" si="3"/>
        <v>35.93</v>
      </c>
      <c r="V6" s="34">
        <f t="shared" si="3"/>
        <v>68</v>
      </c>
      <c r="W6" s="34">
        <f t="shared" si="3"/>
        <v>0.01</v>
      </c>
      <c r="X6" s="34">
        <f t="shared" si="3"/>
        <v>6800</v>
      </c>
      <c r="Y6" s="35">
        <f>IF(Y7="",NA(),Y7)</f>
        <v>64.38</v>
      </c>
      <c r="Z6" s="35">
        <f t="shared" ref="Z6:AH6" si="4">IF(Z7="",NA(),Z7)</f>
        <v>67.290000000000006</v>
      </c>
      <c r="AA6" s="35">
        <f t="shared" si="4"/>
        <v>84.6</v>
      </c>
      <c r="AB6" s="35">
        <f t="shared" si="4"/>
        <v>87.78</v>
      </c>
      <c r="AC6" s="35">
        <f t="shared" si="4"/>
        <v>72.709999999999994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53.66</v>
      </c>
      <c r="BJ6" s="34">
        <f t="shared" si="7"/>
        <v>0</v>
      </c>
      <c r="BK6" s="35">
        <f t="shared" si="7"/>
        <v>663.76</v>
      </c>
      <c r="BL6" s="35">
        <f t="shared" si="7"/>
        <v>566.35</v>
      </c>
      <c r="BM6" s="35">
        <f t="shared" si="7"/>
        <v>888.8</v>
      </c>
      <c r="BN6" s="35">
        <f t="shared" si="7"/>
        <v>855.65</v>
      </c>
      <c r="BO6" s="35">
        <f t="shared" si="7"/>
        <v>862.99</v>
      </c>
      <c r="BP6" s="34" t="str">
        <f>IF(BP7="","",IF(BP7="-","【-】","【"&amp;SUBSTITUTE(TEXT(BP7,"#,##0.00"),"-","△")&amp;"】"))</f>
        <v>【862.82】</v>
      </c>
      <c r="BQ6" s="35">
        <f>IF(BQ7="",NA(),BQ7)</f>
        <v>51.18</v>
      </c>
      <c r="BR6" s="35">
        <f t="shared" ref="BR6:BZ6" si="8">IF(BR7="",NA(),BR7)</f>
        <v>56.12</v>
      </c>
      <c r="BS6" s="35">
        <f t="shared" si="8"/>
        <v>52.86</v>
      </c>
      <c r="BT6" s="35">
        <f t="shared" si="8"/>
        <v>50.58</v>
      </c>
      <c r="BU6" s="35">
        <f t="shared" si="8"/>
        <v>45.31</v>
      </c>
      <c r="BV6" s="35">
        <f t="shared" si="8"/>
        <v>53.76</v>
      </c>
      <c r="BW6" s="35">
        <f t="shared" si="8"/>
        <v>52.27</v>
      </c>
      <c r="BX6" s="35">
        <f t="shared" si="8"/>
        <v>52.55</v>
      </c>
      <c r="BY6" s="35">
        <f t="shared" si="8"/>
        <v>52.23</v>
      </c>
      <c r="BZ6" s="35">
        <f t="shared" si="8"/>
        <v>50.06</v>
      </c>
      <c r="CA6" s="34" t="str">
        <f>IF(CA7="","",IF(CA7="-","【-】","【"&amp;SUBSTITUTE(TEXT(CA7,"#,##0.00"),"-","△")&amp;"】"))</f>
        <v>【49.71】</v>
      </c>
      <c r="CB6" s="35">
        <f>IF(CB7="",NA(),CB7)</f>
        <v>236.52</v>
      </c>
      <c r="CC6" s="35">
        <f t="shared" ref="CC6:CK6" si="9">IF(CC7="",NA(),CC7)</f>
        <v>218.56</v>
      </c>
      <c r="CD6" s="35">
        <f t="shared" si="9"/>
        <v>233.08</v>
      </c>
      <c r="CE6" s="35">
        <f t="shared" si="9"/>
        <v>245.33</v>
      </c>
      <c r="CF6" s="35">
        <f t="shared" si="9"/>
        <v>270.64</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45.95</v>
      </c>
      <c r="CN6" s="35">
        <f t="shared" ref="CN6:CV6" si="10">IF(CN7="",NA(),CN7)</f>
        <v>45.95</v>
      </c>
      <c r="CO6" s="35">
        <f t="shared" si="10"/>
        <v>40.54</v>
      </c>
      <c r="CP6" s="35">
        <f t="shared" si="10"/>
        <v>40.54</v>
      </c>
      <c r="CQ6" s="35">
        <f t="shared" si="10"/>
        <v>43.24</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104213</v>
      </c>
      <c r="D7" s="37">
        <v>47</v>
      </c>
      <c r="E7" s="37">
        <v>18</v>
      </c>
      <c r="F7" s="37">
        <v>1</v>
      </c>
      <c r="G7" s="37">
        <v>0</v>
      </c>
      <c r="H7" s="37" t="s">
        <v>98</v>
      </c>
      <c r="I7" s="37" t="s">
        <v>99</v>
      </c>
      <c r="J7" s="37" t="s">
        <v>100</v>
      </c>
      <c r="K7" s="37" t="s">
        <v>101</v>
      </c>
      <c r="L7" s="37" t="s">
        <v>102</v>
      </c>
      <c r="M7" s="37" t="s">
        <v>103</v>
      </c>
      <c r="N7" s="38" t="s">
        <v>104</v>
      </c>
      <c r="O7" s="38" t="s">
        <v>105</v>
      </c>
      <c r="P7" s="38">
        <v>0.43</v>
      </c>
      <c r="Q7" s="38">
        <v>100</v>
      </c>
      <c r="R7" s="38">
        <v>2200</v>
      </c>
      <c r="S7" s="38">
        <v>15782</v>
      </c>
      <c r="T7" s="38">
        <v>439.28</v>
      </c>
      <c r="U7" s="38">
        <v>35.93</v>
      </c>
      <c r="V7" s="38">
        <v>68</v>
      </c>
      <c r="W7" s="38">
        <v>0.01</v>
      </c>
      <c r="X7" s="38">
        <v>6800</v>
      </c>
      <c r="Y7" s="38">
        <v>64.38</v>
      </c>
      <c r="Z7" s="38">
        <v>67.290000000000006</v>
      </c>
      <c r="AA7" s="38">
        <v>84.6</v>
      </c>
      <c r="AB7" s="38">
        <v>87.78</v>
      </c>
      <c r="AC7" s="38">
        <v>72.709999999999994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53.66</v>
      </c>
      <c r="BJ7" s="38">
        <v>0</v>
      </c>
      <c r="BK7" s="38">
        <v>663.76</v>
      </c>
      <c r="BL7" s="38">
        <v>566.35</v>
      </c>
      <c r="BM7" s="38">
        <v>888.8</v>
      </c>
      <c r="BN7" s="38">
        <v>855.65</v>
      </c>
      <c r="BO7" s="38">
        <v>862.99</v>
      </c>
      <c r="BP7" s="38">
        <v>862.82</v>
      </c>
      <c r="BQ7" s="38">
        <v>51.18</v>
      </c>
      <c r="BR7" s="38">
        <v>56.12</v>
      </c>
      <c r="BS7" s="38">
        <v>52.86</v>
      </c>
      <c r="BT7" s="38">
        <v>50.58</v>
      </c>
      <c r="BU7" s="38">
        <v>45.31</v>
      </c>
      <c r="BV7" s="38">
        <v>53.76</v>
      </c>
      <c r="BW7" s="38">
        <v>52.27</v>
      </c>
      <c r="BX7" s="38">
        <v>52.55</v>
      </c>
      <c r="BY7" s="38">
        <v>52.23</v>
      </c>
      <c r="BZ7" s="38">
        <v>50.06</v>
      </c>
      <c r="CA7" s="38">
        <v>49.71</v>
      </c>
      <c r="CB7" s="38">
        <v>236.52</v>
      </c>
      <c r="CC7" s="38">
        <v>218.56</v>
      </c>
      <c r="CD7" s="38">
        <v>233.08</v>
      </c>
      <c r="CE7" s="38">
        <v>245.33</v>
      </c>
      <c r="CF7" s="38">
        <v>270.64</v>
      </c>
      <c r="CG7" s="38">
        <v>275.25</v>
      </c>
      <c r="CH7" s="38">
        <v>291.01</v>
      </c>
      <c r="CI7" s="38">
        <v>292.45</v>
      </c>
      <c r="CJ7" s="38">
        <v>294.05</v>
      </c>
      <c r="CK7" s="38">
        <v>309.22000000000003</v>
      </c>
      <c r="CL7" s="38">
        <v>317.18</v>
      </c>
      <c r="CM7" s="38">
        <v>45.95</v>
      </c>
      <c r="CN7" s="38">
        <v>45.95</v>
      </c>
      <c r="CO7" s="38">
        <v>40.54</v>
      </c>
      <c r="CP7" s="38">
        <v>40.54</v>
      </c>
      <c r="CQ7" s="38">
        <v>43.24</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114</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2021-02-17T04:04:56Z</cp:lastPrinted>
  <dcterms:created xsi:type="dcterms:W3CDTF">2020-12-04T03:20:33Z</dcterms:created>
  <dcterms:modified xsi:type="dcterms:W3CDTF">2021-02-17T04:06:14Z</dcterms:modified>
  <cp:category/>
</cp:coreProperties>
</file>