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5○東吾妻町\"/>
    </mc:Choice>
  </mc:AlternateContent>
  <xr:revisionPtr revIDLastSave="0" documentId="13_ncr:1_{50A57F4E-9BE2-4448-8879-4BAE7A6C4949}" xr6:coauthVersionLast="36" xr6:coauthVersionMax="36" xr10:uidLastSave="{00000000-0000-0000-0000-000000000000}"/>
  <workbookProtection workbookAlgorithmName="SHA-512" workbookHashValue="df+q8Mc/g+NwKDtMDORnVqqS6BbIarYW9/ni77MuHrn5OQwosqG4X4do374V9HkABq2HQ+oHTSIXe949SftRew==" workbookSaltValue="IfIiu1zkm6okeKSKCQIx3w==" workbookSpinCount="100000" lockStructure="1"/>
  <bookViews>
    <workbookView xWindow="0" yWindow="0" windowWidth="13520" windowHeight="57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W10" i="4"/>
  <c r="B10" i="4"/>
  <c r="BB8" i="4"/>
  <c r="AL8" i="4"/>
  <c r="P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<sst xmlns="http://schemas.openxmlformats.org/spreadsheetml/2006/main" count="247" uniqueCount="120">
  <si>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</si>
  <si>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</si>
  <si>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</si>
  <si>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</si>
  <si>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</si>
  <si>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</si>
  <si>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</si>
  <si>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</si>
  <si>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</si>
  <si>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</si>
  <si>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</si>
  <si>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</si>
  <si>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</si>
  <si>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</si>
  <si>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</si>
  <si>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</si>
  <si>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</si>
  <si>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</si>
  <si>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</si>
  <si>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</si>
  <si>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</si>
  <si>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</si>
  <si>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</si>
  <si>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</si>
  <si>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</si>
  <si>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</si>
  <si>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</si>
  <si>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</si>
  <si>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</si>
  <si>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</si>
  <si>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</si>
  <si>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</si>
  <si>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</si>
  <si>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</si>
  <si>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</si>
  <si>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</si>
  <si>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</si>
  <si>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</si>
  <si>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</si>
  <si>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</si>
  <si>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</si>
  <si>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</si>
  <si>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</si>
  <si>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</si>
  <si>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</si>
  <si>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</si>
  <si>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</si>
  <si>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</si>
  <si>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</si>
  <si>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</si>
  <si>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</si>
  <si>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</si>
  <si>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</si>
  <si>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</si>
  <si>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</si>
  <si>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</si>
  <si>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</si>
  <si>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</si>
  <si>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</si>
  <si>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</si>
  <si>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</si>
  <si>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</si>
  <si>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</si>
  <si>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</si>
  <si>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</si>
  <si>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</si>
  <si>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</si>
  <si>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</si>
  <si>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</si>
  <si>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</si>
  <si>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</si>
  <si>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</si>
  <si>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</si>
  <si>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</si>
  <si>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</si>
  <si>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</si>
  <si>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</si>
  <si>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</si>
  <si>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</si>
  <si>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</si>
  <si>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</si>
  <si>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</si>
  <si>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</si>
  <si>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</si>
  <si>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</si>
  <si>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</si>
  <si>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</si>
  <si>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</si>
  <si>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</si>
  <si>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</si>
  <si>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</si>
  <si>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</si>
  <si>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</si>
  <si>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</si>
  <si>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</si>
  <si>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</si>
  <si>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</si>
  <si>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</si>
  <si>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</si>
  <si>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</si>
  <si>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</si>
  <si>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</si>
  <si>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</si>
  <si>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</si>
  <si>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</si>
  <si>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</si>
  <si>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</si>
  <si>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</si>
  <si>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</si>
  <si>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</si>
  <si>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</si>
  <si>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</si>
  <si>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</si>
  <si>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</si>
  <si>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</si>
  <si>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</si>
  <si>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</si>
  <si>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浄化槽の耐用年数は概ね30年と言われている。東吾妻町では平成9年より、事業を実施しているため、一番古い浄化槽は使用開始から20年が経過している。現在は、広報を活用し、浄化槽を少しでも長く使ってもらえるよう適正な使用の啓発を行なっている。今後は浄化槽の修理や入替等の検討も必要となるため、基金積立を実施することで、将来の浄化槽補修・更新について対応していく。</t>
    <rPh sb="0" eb="3">
      <t>ジョウカソウ</t>
    </rPh>
    <rPh sb="4" eb="6">
      <t>タイヨウ</t>
    </rPh>
    <rPh sb="6" eb="8">
      <t>ネンスウ</t>
    </rPh>
    <rPh sb="9" eb="10">
      <t>オオム</t>
    </rPh>
    <rPh sb="13" eb="14">
      <t>ネン</t>
    </rPh>
    <rPh sb="15" eb="16">
      <t>イ</t>
    </rPh>
    <rPh sb="22" eb="23">
      <t>ヒガシ</t>
    </rPh>
    <rPh sb="23" eb="26">
      <t>アガツママチ</t>
    </rPh>
    <rPh sb="28" eb="30">
      <t>ヘイセイ</t>
    </rPh>
    <rPh sb="31" eb="32">
      <t>ネン</t>
    </rPh>
    <rPh sb="35" eb="37">
      <t>ジギョウ</t>
    </rPh>
    <rPh sb="38" eb="40">
      <t>ジッシ</t>
    </rPh>
    <rPh sb="47" eb="49">
      <t>イチバン</t>
    </rPh>
    <rPh sb="49" eb="50">
      <t>フル</t>
    </rPh>
    <rPh sb="55" eb="57">
      <t>シヨウ</t>
    </rPh>
    <rPh sb="57" eb="59">
      <t>カイシ</t>
    </rPh>
    <rPh sb="63" eb="64">
      <t>ネン</t>
    </rPh>
    <rPh sb="65" eb="67">
      <t>ケイカ</t>
    </rPh>
    <rPh sb="72" eb="74">
      <t>ゲンザイ</t>
    </rPh>
    <rPh sb="76" eb="78">
      <t>コウホウ</t>
    </rPh>
    <rPh sb="79" eb="81">
      <t>カツヨウ</t>
    </rPh>
    <rPh sb="87" eb="88">
      <t>スコ</t>
    </rPh>
    <rPh sb="91" eb="92">
      <t>ナガ</t>
    </rPh>
    <rPh sb="93" eb="94">
      <t>ツカ</t>
    </rPh>
    <rPh sb="102" eb="104">
      <t>テキセイ</t>
    </rPh>
    <rPh sb="105" eb="107">
      <t>シヨウ</t>
    </rPh>
    <rPh sb="108" eb="110">
      <t>ケイハツ</t>
    </rPh>
    <rPh sb="111" eb="112">
      <t>オコ</t>
    </rPh>
    <rPh sb="118" eb="120">
      <t>コンゴ</t>
    </rPh>
    <rPh sb="125" eb="127">
      <t>シュウリ</t>
    </rPh>
    <rPh sb="128" eb="130">
      <t>イレカエ</t>
    </rPh>
    <rPh sb="130" eb="131">
      <t>トウ</t>
    </rPh>
    <rPh sb="132" eb="134">
      <t>ケントウ</t>
    </rPh>
    <rPh sb="135" eb="137">
      <t>ヒツヨウ</t>
    </rPh>
    <rPh sb="143" eb="145">
      <t>キキン</t>
    </rPh>
    <rPh sb="145" eb="147">
      <t>ツミタ</t>
    </rPh>
    <rPh sb="148" eb="150">
      <t>ジッシ</t>
    </rPh>
    <rPh sb="156" eb="158">
      <t>ショウライ</t>
    </rPh>
    <rPh sb="162" eb="164">
      <t>ホシュウ</t>
    </rPh>
    <rPh sb="165" eb="167">
      <t>コウシン</t>
    </rPh>
    <rPh sb="171" eb="173">
      <t>タイオウ</t>
    </rPh>
    <phoneticPr fontId="4"/>
  </si>
  <si>
    <t xml:space="preserve">"①料金収入や一般会計からの繰入金等の総収益で、総費用に地方償還金を加えた費用をどの程度賄えているかを表す指標である収益的収支比率について、平成30年度に比べ令和元年度は約97%と上がっている。料金収入が増加したためと考えられる。
④料金収入に対する企業債残高の割合であり、企業債残高の規模を表す企業債残高対事業規模比率は、一般会計からの繰入金によるものである。また、類似団体と比較してかなり少ない。
⑤使用料で回収すべき経費を、どの程度使用料で賄えているかを表す経費回収率は、近年低下傾向の中平成27年からの5年間は94%～100%であり、ほとんどを使用料金収入で賄えている状況になる。類似団体と比較して極めて良い。
⑥有収水量1㎥あたりの汚水処理に要した費用であり、汚水資本費・汚水維持管理費の両方を含めた汚水処理に係るコストを表した汚水処理原価は平成27年から平成28年まで類似団体より高くなっている。その後の3年間はほぼ横ばいで推移し、類似団体と比較して良い傾向であるので維持していきたい。
⑦施設・設備が一日に対応可能な処理能力に対する、一日平均処理水量の割合であり、施設の利用状況や適正規模を判断する施設利用率は、平成27年からの5年間で全て50%を割り込んでいる。各世帯の居住人員が少ないため、最も小さい5人槽でも能力を余しているためであり、類似団体と比較では悪い。
⑧現在処理区域人口のうち、実際に水洗便所を設置している人口の割合を表した水洗化率について100%を維持している。類似団体との比較では良い。     
</t>
    <rPh sb="75" eb="76">
      <t>ド</t>
    </rPh>
    <rPh sb="79" eb="81">
      <t>レイワ</t>
    </rPh>
    <rPh sb="81" eb="82">
      <t>ガン</t>
    </rPh>
    <rPh sb="83" eb="84">
      <t>ド</t>
    </rPh>
    <rPh sb="85" eb="86">
      <t>ヤク</t>
    </rPh>
    <rPh sb="90" eb="91">
      <t>ア</t>
    </rPh>
    <rPh sb="97" eb="99">
      <t>リョウキン</t>
    </rPh>
    <rPh sb="99" eb="101">
      <t>シュウニュウ</t>
    </rPh>
    <rPh sb="102" eb="104">
      <t>ゾウカ</t>
    </rPh>
    <rPh sb="109" eb="110">
      <t>カンガ</t>
    </rPh>
    <phoneticPr fontId="4"/>
  </si>
  <si>
    <t>浄化槽市町村整備事業は、当初から定額料金制を採用したため、ほとんどの経費を料金収入で賄えている。事務のさらなる効率化を進め、安定した事業経営が可能である。既存の浄化槽についても、極力長期間使用できるように浄化槽教室やホームページなど情報を提供し、使用者の意識向上を図っている。ただし、将来的な浄化槽の補修・更新については、人口減少など社会的要因を踏まえた上で、町として基金を積立てながら対応を検討していく。</t>
    <rPh sb="0" eb="3">
      <t>ジョウカソウ</t>
    </rPh>
    <rPh sb="3" eb="6">
      <t>シチョウソン</t>
    </rPh>
    <rPh sb="6" eb="8">
      <t>セイビ</t>
    </rPh>
    <rPh sb="8" eb="10">
      <t>ジギョウ</t>
    </rPh>
    <rPh sb="12" eb="14">
      <t>トウショ</t>
    </rPh>
    <rPh sb="16" eb="18">
      <t>テイガク</t>
    </rPh>
    <rPh sb="18" eb="21">
      <t>リョウキンセイ</t>
    </rPh>
    <rPh sb="22" eb="24">
      <t>サイヨウ</t>
    </rPh>
    <rPh sb="34" eb="36">
      <t>ケイヒ</t>
    </rPh>
    <rPh sb="37" eb="39">
      <t>リョウキン</t>
    </rPh>
    <rPh sb="39" eb="41">
      <t>シュウニュウ</t>
    </rPh>
    <rPh sb="42" eb="43">
      <t>マカナ</t>
    </rPh>
    <rPh sb="48" eb="50">
      <t>ジム</t>
    </rPh>
    <rPh sb="55" eb="58">
      <t>コウリツカ</t>
    </rPh>
    <rPh sb="59" eb="60">
      <t>スス</t>
    </rPh>
    <rPh sb="62" eb="64">
      <t>アンテイ</t>
    </rPh>
    <rPh sb="66" eb="68">
      <t>ジギョウ</t>
    </rPh>
    <rPh sb="68" eb="70">
      <t>ケイエイ</t>
    </rPh>
    <rPh sb="71" eb="73">
      <t>カノウ</t>
    </rPh>
    <rPh sb="77" eb="79">
      <t>キゾン</t>
    </rPh>
    <rPh sb="89" eb="91">
      <t>キョクリョク</t>
    </rPh>
    <rPh sb="91" eb="93">
      <t>チョウキ</t>
    </rPh>
    <rPh sb="93" eb="94">
      <t>カン</t>
    </rPh>
    <rPh sb="94" eb="96">
      <t>シヨウ</t>
    </rPh>
    <rPh sb="105" eb="107">
      <t>キョウシツ</t>
    </rPh>
    <rPh sb="116" eb="118">
      <t>ジョウホウ</t>
    </rPh>
    <rPh sb="119" eb="121">
      <t>テイキョウ</t>
    </rPh>
    <rPh sb="123" eb="126">
      <t>シヨウシャ</t>
    </rPh>
    <rPh sb="127" eb="129">
      <t>イシキ</t>
    </rPh>
    <rPh sb="129" eb="131">
      <t>コウジョウ</t>
    </rPh>
    <rPh sb="132" eb="133">
      <t>ハカ</t>
    </rPh>
    <rPh sb="142" eb="144">
      <t>ショウライ</t>
    </rPh>
    <rPh sb="144" eb="145">
      <t>テキ</t>
    </rPh>
    <rPh sb="150" eb="152">
      <t>ホシュウ</t>
    </rPh>
    <rPh sb="153" eb="155">
      <t>コウシン</t>
    </rPh>
    <rPh sb="161" eb="163">
      <t>ジンコウ</t>
    </rPh>
    <rPh sb="163" eb="165">
      <t>ゲンショウ</t>
    </rPh>
    <rPh sb="167" eb="170">
      <t>シャカイテキ</t>
    </rPh>
    <rPh sb="170" eb="172">
      <t>ヨウイン</t>
    </rPh>
    <rPh sb="173" eb="174">
      <t>フ</t>
    </rPh>
    <rPh sb="177" eb="178">
      <t>ウエ</t>
    </rPh>
    <rPh sb="180" eb="181">
      <t>マチ</t>
    </rPh>
    <rPh sb="184" eb="186">
      <t>キキン</t>
    </rPh>
    <rPh sb="187" eb="189">
      <t>ツミタ</t>
    </rPh>
    <rPh sb="193" eb="195">
      <t>タイオウ</t>
    </rPh>
    <rPh sb="196" eb="19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</si>
</sst>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1D-401E-9C33-03ADB14AA0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1D-401E-9C33-03ADB14AA0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45.06</c:v>
                </c:pt>
                <c:pt idx="1">
                  <c:v>45.17</c:v>
                </c:pt>
                <c:pt idx="2">
                  <c:v>44.88</c:v>
                </c:pt>
                <c:pt idx="3">
                  <c:v>44.71</c:v>
                </c:pt>
                <c:pt idx="4">
                  <c:v>43.55</c:v>
                </c:pt>
              </c:numCache>
            </c:numRef>
          </c:val>
          <c:extLst>
            <c:ext xmlns:c16="http://schemas.microsoft.com/office/drawing/2014/chart" uri="{C3380CC4-5D6E-409C-BE32-E72D297353CC}">
              <c16:uniqueId val="{00000000-A5FA-4409-9A4F-7B0397E2B69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A5FA-4409-9A4F-7B0397E2B69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F0E-406B-9D0F-1C58A752A5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4F0E-406B-9D0F-1C58A752A5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91.95</c:v>
                </c:pt>
                <c:pt idx="1">
                  <c:v>91.86</c:v>
                </c:pt>
                <c:pt idx="2">
                  <c:v>96.7</c:v>
                </c:pt>
                <c:pt idx="3">
                  <c:v>92.76</c:v>
                </c:pt>
                <c:pt idx="4">
                  <c:v>96.97</c:v>
                </c:pt>
              </c:numCache>
            </c:numRef>
          </c:val>
          <c:extLst>
            <c:ext xmlns:c16="http://schemas.microsoft.com/office/drawing/2014/chart" uri="{C3380CC4-5D6E-409C-BE32-E72D297353CC}">
              <c16:uniqueId val="{00000000-194F-4E17-AA95-64B6FAA3F8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F-4E17-AA95-64B6FAA3F8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18-4949-BC29-2E142FDC60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18-4949-BC29-2E142FDC60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4-4A5C-AF2B-C280D66E39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4-4A5C-AF2B-C280D66E39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5-44D9-818D-E6F8B81B3D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5-44D9-818D-E6F8B81B3D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F2-421D-98B0-7BAFAF6B51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F2-421D-98B0-7BAFAF6B51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29.49</c:v>
                </c:pt>
                <c:pt idx="2">
                  <c:v>71.099999999999994</c:v>
                </c:pt>
                <c:pt idx="3">
                  <c:v>26.07</c:v>
                </c:pt>
                <c:pt idx="4">
                  <c:v>73.099999999999994</c:v>
                </c:pt>
              </c:numCache>
            </c:numRef>
          </c:val>
          <c:extLst>
            <c:ext xmlns:c16="http://schemas.microsoft.com/office/drawing/2014/chart" uri="{C3380CC4-5D6E-409C-BE32-E72D297353CC}">
              <c16:uniqueId val="{00000000-85B2-41B6-B789-38E0999B85A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85B2-41B6-B789-38E0999B85A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94.05</c:v>
                </c:pt>
                <c:pt idx="1">
                  <c:v>100</c:v>
                </c:pt>
                <c:pt idx="2">
                  <c:v>100</c:v>
                </c:pt>
                <c:pt idx="3">
                  <c:v>100</c:v>
                </c:pt>
                <c:pt idx="4">
                  <c:v>100</c:v>
                </c:pt>
              </c:numCache>
            </c:numRef>
          </c:val>
          <c:extLst>
            <c:ext xmlns:c16="http://schemas.microsoft.com/office/drawing/2014/chart" uri="{C3380CC4-5D6E-409C-BE32-E72D297353CC}">
              <c16:uniqueId val="{00000000-BB1D-40DB-AAC1-B5E748237D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BB1D-40DB-AAC1-B5E748237D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262.85000000000002</c:v>
                </c:pt>
                <c:pt idx="1">
                  <c:v>249.43</c:v>
                </c:pt>
                <c:pt idx="2">
                  <c:v>249.6</c:v>
                </c:pt>
                <c:pt idx="3">
                  <c:v>250.29</c:v>
                </c:pt>
                <c:pt idx="4">
                  <c:v>256.62</c:v>
                </c:pt>
              </c:numCache>
            </c:numRef>
          </c:val>
          <c:extLst>
            <c:ext xmlns:c16="http://schemas.microsoft.com/office/drawing/2014/chart" uri="{C3380CC4-5D6E-409C-BE32-E72D297353CC}">
              <c16:uniqueId val="{00000000-D26B-45DB-8B56-BF64F3BFF1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D26B-45DB-8B56-BF64F3BFF1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東吾妻町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13556</v>
      </c>
      <c r="AM8" s="51"/>
      <c r="AN8" s="51"/>
      <c r="AO8" s="51"/>
      <c r="AP8" s="51"/>
      <c r="AQ8" s="51"/>
      <c r="AR8" s="51"/>
      <c r="AS8" s="51"/>
      <c r="AT8" s="46">
        <f>データ!T6</f>
        <v>253.91</v>
      </c>
      <c r="AU8" s="46"/>
      <c r="AV8" s="46"/>
      <c r="AW8" s="46"/>
      <c r="AX8" s="46"/>
      <c r="AY8" s="46"/>
      <c r="AZ8" s="46"/>
      <c r="BA8" s="46"/>
      <c r="BB8" s="46">
        <f>データ!U6</f>
        <v>53.39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35.6</v>
      </c>
      <c r="Q10" s="46"/>
      <c r="R10" s="46"/>
      <c r="S10" s="46"/>
      <c r="T10" s="46"/>
      <c r="U10" s="46"/>
      <c r="V10" s="46"/>
      <c r="W10" s="46">
        <f>データ!Q6</f>
        <v>100</v>
      </c>
      <c r="X10" s="46"/>
      <c r="Y10" s="46"/>
      <c r="Z10" s="46"/>
      <c r="AA10" s="46"/>
      <c r="AB10" s="46"/>
      <c r="AC10" s="46"/>
      <c r="AD10" s="51">
        <f>データ!R6</f>
        <v>3767</v>
      </c>
      <c r="AE10" s="51"/>
      <c r="AF10" s="51"/>
      <c r="AG10" s="51"/>
      <c r="AH10" s="51"/>
      <c r="AI10" s="51"/>
      <c r="AJ10" s="51"/>
      <c r="AK10" s="2"/>
      <c r="AL10" s="51">
        <f>データ!V6</f>
        <v>4806</v>
      </c>
      <c r="AM10" s="51"/>
      <c r="AN10" s="51"/>
      <c r="AO10" s="51"/>
      <c r="AP10" s="51"/>
      <c r="AQ10" s="51"/>
      <c r="AR10" s="51"/>
      <c r="AS10" s="51"/>
      <c r="AT10" s="46">
        <f>データ!W6</f>
        <v>0.59</v>
      </c>
      <c r="AU10" s="46"/>
      <c r="AV10" s="46"/>
      <c r="AW10" s="46"/>
      <c r="AX10" s="46"/>
      <c r="AY10" s="46"/>
      <c r="AZ10" s="46"/>
      <c r="BA10" s="46"/>
      <c r="BB10" s="46">
        <f>データ!X6</f>
        <v>8145.76</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118</v>
      </c>
      <c r="BM16" s="71"/>
      <c r="BN16" s="71"/>
      <c r="BO16" s="71"/>
      <c r="BP16" s="71"/>
      <c r="BQ16" s="71"/>
      <c r="BR16" s="71"/>
      <c r="BS16" s="71"/>
      <c r="BT16" s="71"/>
      <c r="BU16" s="71"/>
      <c r="BV16" s="71"/>
      <c r="BW16" s="71"/>
      <c r="BX16" s="71"/>
      <c r="BY16" s="71"/>
      <c r="BZ16" s="7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117</v>
      </c>
      <c r="BM47" s="77"/>
      <c r="BN47" s="77"/>
      <c r="BO47" s="77"/>
      <c r="BP47" s="77"/>
      <c r="BQ47" s="77"/>
      <c r="BR47" s="77"/>
      <c r="BS47" s="77"/>
      <c r="BT47" s="77"/>
      <c r="BU47" s="77"/>
      <c r="BV47" s="77"/>
      <c r="BW47" s="77"/>
      <c r="BX47" s="77"/>
      <c r="BY47" s="77"/>
      <c r="BZ47" s="7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6"/>
      <c r="BM60" s="77"/>
      <c r="BN60" s="77"/>
      <c r="BO60" s="77"/>
      <c r="BP60" s="77"/>
      <c r="BQ60" s="77"/>
      <c r="BR60" s="77"/>
      <c r="BS60" s="77"/>
      <c r="BT60" s="77"/>
      <c r="BU60" s="77"/>
      <c r="BV60" s="77"/>
      <c r="BW60" s="77"/>
      <c r="BX60" s="77"/>
      <c r="BY60" s="77"/>
      <c r="BZ60" s="78"/>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6"/>
      <c r="BM61" s="77"/>
      <c r="BN61" s="77"/>
      <c r="BO61" s="77"/>
      <c r="BP61" s="77"/>
      <c r="BQ61" s="77"/>
      <c r="BR61" s="77"/>
      <c r="BS61" s="77"/>
      <c r="BT61" s="77"/>
      <c r="BU61" s="77"/>
      <c r="BV61" s="77"/>
      <c r="BW61" s="77"/>
      <c r="BX61" s="77"/>
      <c r="BY61" s="77"/>
      <c r="BZ61" s="7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119</v>
      </c>
      <c r="BM66" s="77"/>
      <c r="BN66" s="77"/>
      <c r="BO66" s="77"/>
      <c r="BP66" s="77"/>
      <c r="BQ66" s="77"/>
      <c r="BR66" s="77"/>
      <c r="BS66" s="77"/>
      <c r="BT66" s="77"/>
      <c r="BU66" s="77"/>
      <c r="BV66" s="77"/>
      <c r="BW66" s="77"/>
      <c r="BX66" s="77"/>
      <c r="BY66" s="77"/>
      <c r="BZ66" s="7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6"/>
      <c r="BM79" s="77"/>
      <c r="BN79" s="77"/>
      <c r="BO79" s="77"/>
      <c r="BP79" s="77"/>
      <c r="BQ79" s="77"/>
      <c r="BR79" s="77"/>
      <c r="BS79" s="77"/>
      <c r="BT79" s="77"/>
      <c r="BU79" s="77"/>
      <c r="BV79" s="77"/>
      <c r="BW79" s="77"/>
      <c r="BX79" s="77"/>
      <c r="BY79" s="77"/>
      <c r="BZ79" s="78"/>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6"/>
      <c r="BM80" s="77"/>
      <c r="BN80" s="77"/>
      <c r="BO80" s="77"/>
      <c r="BP80" s="77"/>
      <c r="BQ80" s="77"/>
      <c r="BR80" s="77"/>
      <c r="BS80" s="77"/>
      <c r="BT80" s="77"/>
      <c r="BU80" s="77"/>
      <c r="BV80" s="77"/>
      <c r="BW80" s="77"/>
      <c r="BX80" s="77"/>
      <c r="BY80" s="77"/>
      <c r="BZ80" s="78"/>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6"/>
      <c r="BM81" s="77"/>
      <c r="BN81" s="77"/>
      <c r="BO81" s="77"/>
      <c r="BP81" s="77"/>
      <c r="BQ81" s="77"/>
      <c r="BR81" s="77"/>
      <c r="BS81" s="77"/>
      <c r="BT81" s="77"/>
      <c r="BU81" s="77"/>
      <c r="BV81" s="77"/>
      <c r="BW81" s="77"/>
      <c r="BX81" s="77"/>
      <c r="BY81" s="77"/>
      <c r="BZ81" s="78"/>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US2XtD8aYCgmpZ3FrgXMydKwbaYkGM0cvQ76s8/cE/dbaotyB8hjNeOePh6GfZj8Y2zUH044htOPXCve7FSIqg==" saltValue="IzPqgEz0R4DVFmhm82M0eQ==" spinCount="100000" sheet="1" objects="1" scenarios="1" formatCells="0" formatColumns="0" formatRows="0"/>
  <mergeCells count="46">
    <mergeCell ref="BL66:BZ82"/>
    <mergeCell ref="B60:BJ61"/>
    <mergeCell ref="BL64:BZ65"/>
    <mergeCell ref="BL10:BM10"/>
    <mergeCell ref="BL11:BZ13"/>
    <mergeCell ref="B14:BJ15"/>
    <mergeCell ref="BL14:BZ15"/>
    <mergeCell ref="BL16:BZ44"/>
    <mergeCell ref="BL45:BZ46"/>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104299</v>
      </c>
      <c r="D6" s="33">
        <f t="shared" si="3"/>
        <v>47</v>
      </c>
      <c r="E6" s="33">
        <f t="shared" si="3"/>
        <v>18</v>
      </c>
      <c r="F6" s="33">
        <f t="shared" si="3"/>
        <v>0</v>
      </c>
      <c r="G6" s="33">
        <f t="shared" si="3"/>
        <v>0</v>
      </c>
      <c r="H6" s="33" t="str">
        <f t="shared" si="3"/>
        <v>群馬県　東吾妻町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35.6</v>
      </c>
      <c r="Q6" s="34">
        <f t="shared" si="3"/>
        <v>100</v>
      </c>
      <c r="R6" s="34">
        <f t="shared" si="3"/>
        <v>3767</v>
      </c>
      <c r="S6" s="34">
        <f t="shared" si="3"/>
        <v>13556</v>
      </c>
      <c r="T6" s="34">
        <f t="shared" si="3"/>
        <v>253.91</v>
      </c>
      <c r="U6" s="34">
        <f t="shared" si="3"/>
        <v>53.39</v>
      </c>
      <c r="V6" s="34">
        <f t="shared" si="3"/>
        <v>4806</v>
      </c>
      <c r="W6" s="34">
        <f t="shared" si="3"/>
        <v>0.59</v>
      </c>
      <c r="X6" s="34">
        <f t="shared" si="3"/>
        <v>8145.76</v>
      </c>
      <c r="Y6" s="35">
        <f>IF(Y7="",NA(),Y7)</f>
        <v>91.95</v>
      </c>
      <c r="Z6" s="35">
        <f t="shared" ref="Z6:AH6" si="4">IF(Z7="",NA(),Z7)</f>
        <v>91.86</v>
      </c>
      <c r="AA6" s="35">
        <f t="shared" si="4"/>
        <v>96.7</v>
      </c>
      <c r="AB6" s="35">
        <f t="shared" si="4"/>
        <v>92.76</v>
      </c>
      <c r="AC6" s="35">
        <f t="shared" si="4"/>
        <v>96.97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29.49</v>
      </c>
      <c r="BH6" s="35">
        <f t="shared" si="7"/>
        <v>71.099999999999994</v>
      </c>
      <c r="BI6" s="35">
        <f t="shared" si="7"/>
        <v>26.07</v>
      </c>
      <c r="BJ6" s="35">
        <f t="shared" si="7"/>
        <v>73.099999999999994</v>
      </c>
      <c r="BK6" s="35">
        <f t="shared" si="7"/>
        <v>241.49</v>
      </c>
      <c r="BL6" s="35">
        <f t="shared" si="7"/>
        <v>248.44</v>
      </c>
      <c r="BM6" s="35">
        <f t="shared" si="7"/>
        <v>244.85</v>
      </c>
      <c r="BN6" s="35">
        <f t="shared" si="7"/>
        <v>296.89</v>
      </c>
      <c r="BO6" s="35">
        <f t="shared" si="7"/>
        <v>270.57</v>
      </c>
      <c r="BP6" s="34" t="str">
        <f>IF(BP7="","",IF(BP7="-","【-】","【"&amp;SUBSTITUTE(TEXT(BP7,"#,##0.00"),"-","△")&amp;"】"))</f>
        <v>【307.23】</v>
      </c>
      <c r="BQ6" s="35">
        <f>IF(BQ7="",NA(),BQ7)</f>
        <v>94.05</v>
      </c>
      <c r="BR6" s="35">
        <f t="shared" ref="BR6:BZ6" si="8">IF(BR7="",NA(),BR7)</f>
        <v>100</v>
      </c>
      <c r="BS6" s="35">
        <f t="shared" si="8"/>
        <v>100</v>
      </c>
      <c r="BT6" s="35">
        <f t="shared" si="8"/>
        <v>100</v>
      </c>
      <c r="BU6" s="35">
        <f t="shared" si="8"/>
        <v>100</v>
      </c>
      <c r="BV6" s="35">
        <f t="shared" si="8"/>
        <v>65.7</v>
      </c>
      <c r="BW6" s="35">
        <f t="shared" si="8"/>
        <v>66.73</v>
      </c>
      <c r="BX6" s="35">
        <f t="shared" si="8"/>
        <v>64.78</v>
      </c>
      <c r="BY6" s="35">
        <f t="shared" si="8"/>
        <v>63.06</v>
      </c>
      <c r="BZ6" s="35">
        <f t="shared" si="8"/>
        <v>62.5</v>
      </c>
      <c r="CA6" s="34" t="str">
        <f>IF(CA7="","",IF(CA7="-","【-】","【"&amp;SUBSTITUTE(TEXT(CA7,"#,##0.00"),"-","△")&amp;"】"))</f>
        <v>【59.98】</v>
      </c>
      <c r="CB6" s="35">
        <f>IF(CB7="",NA(),CB7)</f>
        <v>262.85000000000002</v>
      </c>
      <c r="CC6" s="35">
        <f t="shared" ref="CC6:CK6" si="9">IF(CC7="",NA(),CC7)</f>
        <v>249.43</v>
      </c>
      <c r="CD6" s="35">
        <f t="shared" si="9"/>
        <v>249.6</v>
      </c>
      <c r="CE6" s="35">
        <f t="shared" si="9"/>
        <v>250.29</v>
      </c>
      <c r="CF6" s="35">
        <f t="shared" si="9"/>
        <v>256.62</v>
      </c>
      <c r="CG6" s="35">
        <f t="shared" si="9"/>
        <v>247.94</v>
      </c>
      <c r="CH6" s="35">
        <f t="shared" si="9"/>
        <v>241.29</v>
      </c>
      <c r="CI6" s="35">
        <f t="shared" si="9"/>
        <v>250.21</v>
      </c>
      <c r="CJ6" s="35">
        <f t="shared" si="9"/>
        <v>264.77</v>
      </c>
      <c r="CK6" s="35">
        <f t="shared" si="9"/>
        <v>269.33</v>
      </c>
      <c r="CL6" s="34" t="str">
        <f>IF(CL7="","",IF(CL7="-","【-】","【"&amp;SUBSTITUTE(TEXT(CL7,"#,##0.00"),"-","△")&amp;"】"))</f>
        <v>【272.98】</v>
      </c>
      <c r="CM6" s="35">
        <f>IF(CM7="",NA(),CM7)</f>
        <v>45.06</v>
      </c>
      <c r="CN6" s="35">
        <f t="shared" ref="CN6:CV6" si="10">IF(CN7="",NA(),CN7)</f>
        <v>45.17</v>
      </c>
      <c r="CO6" s="35">
        <f t="shared" si="10"/>
        <v>44.88</v>
      </c>
      <c r="CP6" s="35">
        <f t="shared" si="10"/>
        <v>44.71</v>
      </c>
      <c r="CQ6" s="35">
        <f t="shared" si="10"/>
        <v>43.55</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104299</v>
      </c>
      <c r="D7" s="37">
        <v>47</v>
      </c>
      <c r="E7" s="37">
        <v>18</v>
      </c>
      <c r="F7" s="37">
        <v>0</v>
      </c>
      <c r="G7" s="37">
        <v>0</v>
      </c>
      <c r="H7" s="37" t="s">
        <v>97</v>
      </c>
      <c r="I7" s="37" t="s">
        <v>98</v>
      </c>
      <c r="J7" s="37" t="s">
        <v>99</v>
      </c>
      <c r="K7" s="37" t="s">
        <v>100</v>
      </c>
      <c r="L7" s="37" t="s">
        <v>101</v>
      </c>
      <c r="M7" s="37" t="s">
        <v>102</v>
      </c>
      <c r="N7" s="38" t="s">
        <v>103</v>
      </c>
      <c r="O7" s="38" t="s">
        <v>104</v>
      </c>
      <c r="P7" s="38">
        <v>35.6</v>
      </c>
      <c r="Q7" s="38">
        <v>100</v>
      </c>
      <c r="R7" s="38">
        <v>3767</v>
      </c>
      <c r="S7" s="38">
        <v>13556</v>
      </c>
      <c r="T7" s="38">
        <v>253.91</v>
      </c>
      <c r="U7" s="38">
        <v>53.39</v>
      </c>
      <c r="V7" s="38">
        <v>4806</v>
      </c>
      <c r="W7" s="38">
        <v>0.59</v>
      </c>
      <c r="X7" s="38">
        <v>8145.76</v>
      </c>
      <c r="Y7" s="38">
        <v>91.95</v>
      </c>
      <c r="Z7" s="38">
        <v>91.86</v>
      </c>
      <c r="AA7" s="38">
        <v>96.7</v>
      </c>
      <c r="AB7" s="38">
        <v>92.76</v>
      </c>
      <c r="AC7" s="38">
        <v>96.97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29.49</v>
      </c>
      <c r="BH7" s="38">
        <v>71.099999999999994</v>
      </c>
      <c r="BI7" s="38">
        <v>26.07</v>
      </c>
      <c r="BJ7" s="38">
        <v>73.099999999999994</v>
      </c>
      <c r="BK7" s="38">
        <v>241.49</v>
      </c>
      <c r="BL7" s="38">
        <v>248.44</v>
      </c>
      <c r="BM7" s="38">
        <v>244.85</v>
      </c>
      <c r="BN7" s="38">
        <v>296.89</v>
      </c>
      <c r="BO7" s="38">
        <v>270.57</v>
      </c>
      <c r="BP7" s="38">
        <v>307.23</v>
      </c>
      <c r="BQ7" s="38">
        <v>94.05</v>
      </c>
      <c r="BR7" s="38">
        <v>100</v>
      </c>
      <c r="BS7" s="38">
        <v>100</v>
      </c>
      <c r="BT7" s="38">
        <v>100</v>
      </c>
      <c r="BU7" s="38">
        <v>100</v>
      </c>
      <c r="BV7" s="38">
        <v>65.7</v>
      </c>
      <c r="BW7" s="38">
        <v>66.73</v>
      </c>
      <c r="BX7" s="38">
        <v>64.78</v>
      </c>
      <c r="BY7" s="38">
        <v>63.06</v>
      </c>
      <c r="BZ7" s="38">
        <v>62.5</v>
      </c>
      <c r="CA7" s="38">
        <v>59.98</v>
      </c>
      <c r="CB7" s="38">
        <v>262.85000000000002</v>
      </c>
      <c r="CC7" s="38">
        <v>249.43</v>
      </c>
      <c r="CD7" s="38">
        <v>249.6</v>
      </c>
      <c r="CE7" s="38">
        <v>250.29</v>
      </c>
      <c r="CF7" s="38">
        <v>256.62</v>
      </c>
      <c r="CG7" s="38">
        <v>247.94</v>
      </c>
      <c r="CH7" s="38">
        <v>241.29</v>
      </c>
      <c r="CI7" s="38">
        <v>250.21</v>
      </c>
      <c r="CJ7" s="38">
        <v>264.77</v>
      </c>
      <c r="CK7" s="38">
        <v>269.33</v>
      </c>
      <c r="CL7" s="38">
        <v>272.98</v>
      </c>
      <c r="CM7" s="38">
        <v>45.06</v>
      </c>
      <c r="CN7" s="38">
        <v>45.17</v>
      </c>
      <c r="CO7" s="38">
        <v>44.88</v>
      </c>
      <c r="CP7" s="38">
        <v>44.71</v>
      </c>
      <c r="CQ7" s="38">
        <v>43.55</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2021-01-26T01:23:51Z</cp:lastPrinted>
  <dcterms:created xsi:type="dcterms:W3CDTF">2020-12-04T03:16:31Z</dcterms:created>
  <dcterms:modified xsi:type="dcterms:W3CDTF">2021-02-12T11:57:33Z</dcterms:modified>
  <cp:category/>
</cp:coreProperties>
</file>