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1F359F67-EDA9-48D3-8190-52B5FB266AB2}" xr6:coauthVersionLast="36" xr6:coauthVersionMax="36" xr10:uidLastSave="{00000000-0000-0000-0000-000000000000}"/>
  <workbookProtection workbookAlgorithmName="SHA-512" workbookHashValue="5Gd/lfrpbaeHZqCiD7Bgnyxi4quUF/PeY6r18zRIvuB69xrmDDeofzH8BnhOzqfY/Pf4sv6MG4H0c+m7uyCKoQ==" workbookSaltValue="HWqSA/Tl25SWrh8pS3yHi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W10" i="4"/>
  <c r="I10" i="4"/>
  <c r="AL8" i="4"/>
  <c r="P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<sst xmlns="http://schemas.openxmlformats.org/spreadsheetml/2006/main" count="247" uniqueCount="120">
  <si>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</si>
  <si>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</si>
  <si>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</si>
  <si>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</si>
  <si>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</si>
  <si>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</si>
  <si>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</si>
  <si>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</si>
  <si>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</si>
  <si>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</si>
  <si>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</si>
  <si>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</si>
  <si>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</si>
  <si>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</si>
  <si>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</si>
  <si>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</si>
  <si>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</si>
  <si>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</si>
  <si>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</si>
  <si>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</si>
  <si>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</si>
  <si>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</si>
  <si>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</si>
  <si>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</si>
  <si>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</si>
  <si>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</si>
  <si>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</si>
  <si>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</si>
  <si>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</si>
  <si>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</si>
  <si>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</si>
  <si>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</si>
  <si>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</si>
  <si>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</si>
  <si>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</si>
  <si>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</si>
  <si>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</si>
  <si>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</si>
  <si>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</si>
  <si>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</si>
  <si>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</si>
  <si>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</si>
  <si>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</si>
  <si>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</si>
  <si>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</si>
  <si>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</si>
  <si>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</si>
  <si>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</si>
  <si>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</si>
  <si>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</si>
  <si>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</si>
  <si>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</si>
  <si>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</si>
  <si>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</si>
  <si>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</si>
  <si>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</si>
  <si>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</si>
  <si>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</si>
  <si>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</si>
  <si>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</si>
  <si>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</si>
  <si>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</si>
  <si>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</si>
  <si>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</si>
  <si>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</si>
  <si>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</si>
  <si>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</si>
  <si>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</si>
  <si>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</si>
  <si>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</si>
  <si>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</si>
  <si>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</si>
  <si>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</si>
  <si>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</si>
  <si>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</si>
  <si>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</si>
  <si>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</si>
  <si>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</si>
  <si>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</si>
  <si>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</si>
  <si>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</si>
  <si>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</si>
  <si>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</si>
  <si>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</si>
  <si>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</si>
  <si>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</si>
  <si>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</si>
  <si>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</si>
  <si>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</si>
  <si>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</si>
  <si>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</si>
  <si>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</si>
  <si>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</si>
  <si>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</si>
  <si>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</si>
  <si>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</si>
  <si>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</si>
  <si>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</si>
  <si>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</si>
  <si>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</si>
  <si>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</si>
  <si>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</si>
  <si>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</si>
  <si>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</si>
  <si>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</si>
  <si>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</si>
  <si>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</si>
  <si>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</si>
  <si>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</si>
  <si>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</si>
  <si>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</si>
  <si>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</si>
  <si>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</si>
  <si>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</si>
  <si>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</si>
  <si>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</si>
  <si>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</si>
  <si>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①有形固定資産原価償却率・・・該当数値なし
②管渠老朽化率・・・該当数値なし
③管渠改善率・・・計画的な改修が必要である。</t>
    <rPh sb="2" eb="4">
      <t>ユウケイ</t>
    </rPh>
    <rPh sb="4" eb="6">
      <t>コテイ</t>
    </rPh>
    <rPh sb="6" eb="8">
      <t>シサン</t>
    </rPh>
    <rPh sb="8" eb="10">
      <t>ゲンカ</t>
    </rPh>
    <rPh sb="10" eb="13">
      <t>ショウキャクリツ</t>
    </rPh>
    <rPh sb="16" eb="18">
      <t>ガイトウ</t>
    </rPh>
    <rPh sb="18" eb="20">
      <t>スウチ</t>
    </rPh>
    <rPh sb="24" eb="26">
      <t>カンキョ</t>
    </rPh>
    <rPh sb="26" eb="29">
      <t>ロウキュウカ</t>
    </rPh>
    <rPh sb="29" eb="30">
      <t>リツ</t>
    </rPh>
    <rPh sb="33" eb="35">
      <t>ガイトウ</t>
    </rPh>
    <rPh sb="35" eb="37">
      <t>スウチ</t>
    </rPh>
    <rPh sb="41" eb="43">
      <t>カンキョ</t>
    </rPh>
    <rPh sb="43" eb="46">
      <t>カイゼンリツ</t>
    </rPh>
    <rPh sb="49" eb="51">
      <t>ケイカク</t>
    </rPh>
    <rPh sb="51" eb="52">
      <t>テキ</t>
    </rPh>
    <rPh sb="53" eb="55">
      <t>カイシュウ</t>
    </rPh>
    <rPh sb="56" eb="58">
      <t>ヒツヨウ</t>
    </rPh>
    <phoneticPr fontId="4"/>
  </si>
  <si>
    <t xml:space="preserve">
「１．経営の健全性・効率性」は、現在は主に一般会計からの繰入金で経営を維持しているため、使用料収入が増加するよう努め、人口減少であるが料金改定を検討していく必要がある。
「２．老朽化の状況」は、供用開始から経過年数が経つにつれ維持管理費が増加していくことが考えられ、計画的な改修を実施していく必要がある。</t>
    <rPh sb="4" eb="6">
      <t>ケイエイ</t>
    </rPh>
    <rPh sb="7" eb="10">
      <t>ケンゼンセイ</t>
    </rPh>
    <rPh sb="11" eb="13">
      <t>コウリツ</t>
    </rPh>
    <rPh sb="13" eb="14">
      <t>セイ</t>
    </rPh>
    <rPh sb="17" eb="19">
      <t>ゲンザイ</t>
    </rPh>
    <rPh sb="20" eb="21">
      <t>オモ</t>
    </rPh>
    <rPh sb="22" eb="24">
      <t>イッパン</t>
    </rPh>
    <rPh sb="24" eb="26">
      <t>カイケイ</t>
    </rPh>
    <rPh sb="29" eb="32">
      <t>クリイレキン</t>
    </rPh>
    <rPh sb="33" eb="35">
      <t>ケイエイ</t>
    </rPh>
    <rPh sb="36" eb="38">
      <t>イジ</t>
    </rPh>
    <rPh sb="45" eb="48">
      <t>シヨウリョウ</t>
    </rPh>
    <rPh sb="48" eb="50">
      <t>シュウニュウ</t>
    </rPh>
    <rPh sb="51" eb="53">
      <t>ゾウカ</t>
    </rPh>
    <rPh sb="57" eb="58">
      <t>ツト</t>
    </rPh>
    <rPh sb="60" eb="62">
      <t>ジンコウ</t>
    </rPh>
    <rPh sb="62" eb="64">
      <t>ゲンショウ</t>
    </rPh>
    <rPh sb="68" eb="70">
      <t>リョウキン</t>
    </rPh>
    <rPh sb="70" eb="72">
      <t>カイテイ</t>
    </rPh>
    <rPh sb="73" eb="75">
      <t>ケントウ</t>
    </rPh>
    <rPh sb="79" eb="81">
      <t>ヒツヨウ</t>
    </rPh>
    <rPh sb="90" eb="93">
      <t>ロウキュウカ</t>
    </rPh>
    <rPh sb="94" eb="96">
      <t>ジョウキョウ</t>
    </rPh>
    <rPh sb="99" eb="101">
      <t>キョウヨウ</t>
    </rPh>
    <rPh sb="101" eb="103">
      <t>カイシ</t>
    </rPh>
    <rPh sb="105" eb="107">
      <t>ケイカ</t>
    </rPh>
    <rPh sb="107" eb="109">
      <t>ネンスウ</t>
    </rPh>
    <rPh sb="110" eb="111">
      <t>タ</t>
    </rPh>
    <rPh sb="115" eb="117">
      <t>イジ</t>
    </rPh>
    <rPh sb="117" eb="120">
      <t>カンリヒ</t>
    </rPh>
    <rPh sb="121" eb="123">
      <t>ゾウカ</t>
    </rPh>
    <rPh sb="130" eb="131">
      <t>カンガ</t>
    </rPh>
    <rPh sb="135" eb="137">
      <t>ケイカク</t>
    </rPh>
    <rPh sb="137" eb="138">
      <t>テキ</t>
    </rPh>
    <rPh sb="139" eb="141">
      <t>カイシュウ</t>
    </rPh>
    <rPh sb="142" eb="144">
      <t>ジッシ</t>
    </rPh>
    <rPh sb="148" eb="150">
      <t>ヒツヨウ</t>
    </rPh>
    <phoneticPr fontId="4"/>
  </si>
  <si>
    <t xml:space="preserve">
①収益的収支比率・・・単年度赤字となっており、一般会計繰入金に頼った経営となっているため、料金改定を見据えながら費用の削減と収益の確保に努める必要がある。なお、令和元年度は、災害の関係で支出が増加したことにより値が低下している。
②累積欠損金比率・・・該当数値なし
③流動比率・・・該当数値なし
④企業債残高対事業規模比率・・・一般会計繰出金により当該値が０となっているが、繰出金に頼り過ぎず、営業収益を少しでも上げていく必要がある。
⑤経費回収率・・・営業費用が増加したことにより、前年度と比べ低い数値となっており、今後、全国平均値に近づく様、適正な使用料金により収入を確保する必要がある。
⑥汚水処理原価・・・前年度に比べ数値が上がっている。経年劣化による修繕が増えてきているが費用の削減に努めなければならない。
⑦施設利用率・・・人口減少により稼働率が落ちない様、適正稼働状態を維持出来る様努めていきたい。
⑧水洗化率・・・前年と同様高い数値であり、更に上昇するように努める必要がある。</t>
    <rPh sb="2" eb="5">
      <t>シュウエキテキ</t>
    </rPh>
    <rPh sb="5" eb="7">
      <t>シュウシ</t>
    </rPh>
    <rPh sb="7" eb="9">
      <t>ヒリツ</t>
    </rPh>
    <rPh sb="81" eb="83">
      <t>レイワ</t>
    </rPh>
    <rPh sb="88" eb="90">
      <t>サイガイ</t>
    </rPh>
    <rPh sb="91" eb="93">
      <t>カンケイ</t>
    </rPh>
    <rPh sb="94" eb="96">
      <t>シシュツ</t>
    </rPh>
    <rPh sb="97" eb="99">
      <t>ゾウカ</t>
    </rPh>
    <rPh sb="106" eb="107">
      <t>アタイ</t>
    </rPh>
    <rPh sb="108" eb="110">
      <t>テイカ</t>
    </rPh>
    <rPh sb="117" eb="119">
      <t>ルイセキ</t>
    </rPh>
    <rPh sb="119" eb="122">
      <t>ケッソンキン</t>
    </rPh>
    <rPh sb="122" eb="124">
      <t>ヒリツ</t>
    </rPh>
    <rPh sb="127" eb="129">
      <t>ガイトウ</t>
    </rPh>
    <rPh sb="129" eb="131">
      <t>スウチ</t>
    </rPh>
    <rPh sb="135" eb="137">
      <t>リュウドウ</t>
    </rPh>
    <rPh sb="137" eb="139">
      <t>ヒリツ</t>
    </rPh>
    <rPh sb="142" eb="144">
      <t>ガイトウ</t>
    </rPh>
    <rPh sb="144" eb="146">
      <t>スウチ</t>
    </rPh>
    <rPh sb="150" eb="153">
      <t>キギョウサイ</t>
    </rPh>
    <rPh sb="153" eb="154">
      <t>ザン</t>
    </rPh>
    <rPh sb="154" eb="155">
      <t>タカ</t>
    </rPh>
    <rPh sb="155" eb="156">
      <t>タイ</t>
    </rPh>
    <rPh sb="156" eb="158">
      <t>ジギョウ</t>
    </rPh>
    <rPh sb="158" eb="160">
      <t>キボ</t>
    </rPh>
    <rPh sb="160" eb="162">
      <t>ヒリツ</t>
    </rPh>
    <rPh sb="165" eb="167">
      <t>イッパン</t>
    </rPh>
    <rPh sb="167" eb="169">
      <t>カイケイ</t>
    </rPh>
    <rPh sb="171" eb="172">
      <t>キン</t>
    </rPh>
    <rPh sb="175" eb="176">
      <t>トウ</t>
    </rPh>
    <rPh sb="176" eb="177">
      <t>ガイ</t>
    </rPh>
    <rPh sb="177" eb="178">
      <t>チ</t>
    </rPh>
    <rPh sb="190" eb="191">
      <t>キン</t>
    </rPh>
    <rPh sb="192" eb="193">
      <t>タヨ</t>
    </rPh>
    <rPh sb="194" eb="195">
      <t>ス</t>
    </rPh>
    <rPh sb="198" eb="200">
      <t>エイギョウ</t>
    </rPh>
    <rPh sb="200" eb="202">
      <t>シュウエキ</t>
    </rPh>
    <rPh sb="203" eb="204">
      <t>スコ</t>
    </rPh>
    <rPh sb="207" eb="208">
      <t>ア</t>
    </rPh>
    <rPh sb="212" eb="214">
      <t>ヒツヨウ</t>
    </rPh>
    <rPh sb="220" eb="222">
      <t>ケイヒ</t>
    </rPh>
    <rPh sb="222" eb="225">
      <t>カイシュウリツ</t>
    </rPh>
    <rPh sb="228" eb="230">
      <t>エイギョウ</t>
    </rPh>
    <rPh sb="230" eb="232">
      <t>ヒヨウ</t>
    </rPh>
    <rPh sb="233" eb="235">
      <t>ゾウカ</t>
    </rPh>
    <rPh sb="243" eb="246">
      <t>ゼンネンド</t>
    </rPh>
    <rPh sb="247" eb="248">
      <t>クラ</t>
    </rPh>
    <rPh sb="249" eb="250">
      <t>ヒク</t>
    </rPh>
    <rPh sb="251" eb="253">
      <t>スウチ</t>
    </rPh>
    <rPh sb="260" eb="262">
      <t>コンゴ</t>
    </rPh>
    <rPh sb="263" eb="265">
      <t>ゼンコク</t>
    </rPh>
    <rPh sb="265" eb="267">
      <t>ヘイキン</t>
    </rPh>
    <rPh sb="267" eb="268">
      <t>チ</t>
    </rPh>
    <rPh sb="269" eb="271">
      <t>チカズ</t>
    </rPh>
    <rPh sb="272" eb="273">
      <t>ヨウ</t>
    </rPh>
    <rPh sb="274" eb="276">
      <t>テキセイ</t>
    </rPh>
    <rPh sb="277" eb="279">
      <t>シヨウ</t>
    </rPh>
    <rPh sb="279" eb="281">
      <t>リョウキン</t>
    </rPh>
    <rPh sb="284" eb="286">
      <t>シュウニュウ</t>
    </rPh>
    <rPh sb="287" eb="289">
      <t>カクホ</t>
    </rPh>
    <rPh sb="291" eb="293">
      <t>ヒツヨウ</t>
    </rPh>
    <rPh sb="299" eb="301">
      <t>オスイ</t>
    </rPh>
    <rPh sb="301" eb="303">
      <t>ショリ</t>
    </rPh>
    <rPh sb="303" eb="305">
      <t>ゲンカ</t>
    </rPh>
    <rPh sb="308" eb="311">
      <t>ゼンネンド</t>
    </rPh>
    <rPh sb="312" eb="313">
      <t>クラ</t>
    </rPh>
    <rPh sb="314" eb="316">
      <t>スウチ</t>
    </rPh>
    <rPh sb="317" eb="318">
      <t>ア</t>
    </rPh>
    <rPh sb="324" eb="326">
      <t>ケイネン</t>
    </rPh>
    <rPh sb="326" eb="328">
      <t>レッカ</t>
    </rPh>
    <rPh sb="331" eb="333">
      <t>シュウゼン</t>
    </rPh>
    <rPh sb="334" eb="335">
      <t>フ</t>
    </rPh>
    <rPh sb="342" eb="344">
      <t>ヒヨウ</t>
    </rPh>
    <rPh sb="345" eb="347">
      <t>サクゲン</t>
    </rPh>
    <rPh sb="348" eb="349">
      <t>ツト</t>
    </rPh>
    <rPh sb="361" eb="363">
      <t>シセツ</t>
    </rPh>
    <rPh sb="363" eb="366">
      <t>リヨウリツ</t>
    </rPh>
    <rPh sb="369" eb="371">
      <t>ジンコウ</t>
    </rPh>
    <rPh sb="371" eb="373">
      <t>ゲンショウ</t>
    </rPh>
    <rPh sb="376" eb="379">
      <t>カドウリツ</t>
    </rPh>
    <rPh sb="380" eb="381">
      <t>オ</t>
    </rPh>
    <rPh sb="384" eb="385">
      <t>ヨウ</t>
    </rPh>
    <rPh sb="388" eb="390">
      <t>カドウ</t>
    </rPh>
    <rPh sb="393" eb="395">
      <t>イジ</t>
    </rPh>
    <rPh sb="395" eb="397">
      <t>デキ</t>
    </rPh>
    <rPh sb="398" eb="399">
      <t>ヨウ</t>
    </rPh>
    <rPh sb="399" eb="400">
      <t>ツト</t>
    </rPh>
    <rPh sb="409" eb="411">
      <t>スイセン</t>
    </rPh>
    <rPh sb="411" eb="412">
      <t>バ</t>
    </rPh>
    <rPh sb="412" eb="413">
      <t>リツ</t>
    </rPh>
    <rPh sb="416" eb="418">
      <t>ゼンネン</t>
    </rPh>
    <rPh sb="419" eb="421">
      <t>ドウヨウ</t>
    </rPh>
    <rPh sb="421" eb="422">
      <t>タカ</t>
    </rPh>
    <rPh sb="423" eb="425">
      <t>スウチ</t>
    </rPh>
    <rPh sb="429" eb="430">
      <t>サラ</t>
    </rPh>
    <rPh sb="431" eb="433">
      <t>ジョウショウ</t>
    </rPh>
    <rPh sb="438" eb="439">
      <t>ツト</t>
    </rPh>
    <rPh sb="441" eb="4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</si>
</sst>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8B-4D0E-B9E7-53A19A5582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8B-4D0E-B9E7-53A19A5582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69.77</c:v>
                </c:pt>
                <c:pt idx="1">
                  <c:v>68.02</c:v>
                </c:pt>
                <c:pt idx="2">
                  <c:v>68.02</c:v>
                </c:pt>
                <c:pt idx="3">
                  <c:v>65.989999999999995</c:v>
                </c:pt>
                <c:pt idx="4">
                  <c:v>66.569999999999993</c:v>
                </c:pt>
              </c:numCache>
            </c:numRef>
          </c:val>
          <c:extLst>
            <c:ext xmlns:c16="http://schemas.microsoft.com/office/drawing/2014/chart" uri="{C3380CC4-5D6E-409C-BE32-E72D297353CC}">
              <c16:uniqueId val="{00000000-077C-4B91-AAE1-C1DBAC5E63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077C-4B91-AAE1-C1DBAC5E63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93.11</c:v>
                </c:pt>
                <c:pt idx="1">
                  <c:v>93.1</c:v>
                </c:pt>
                <c:pt idx="2">
                  <c:v>94.24</c:v>
                </c:pt>
                <c:pt idx="3">
                  <c:v>94.24</c:v>
                </c:pt>
                <c:pt idx="4">
                  <c:v>94.21</c:v>
                </c:pt>
              </c:numCache>
            </c:numRef>
          </c:val>
          <c:extLst>
            <c:ext xmlns:c16="http://schemas.microsoft.com/office/drawing/2014/chart" uri="{C3380CC4-5D6E-409C-BE32-E72D297353CC}">
              <c16:uniqueId val="{00000000-F2B5-440F-9521-889A999AAC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F2B5-440F-9521-889A999AAC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96.68</c:v>
                </c:pt>
                <c:pt idx="1">
                  <c:v>100.37</c:v>
                </c:pt>
                <c:pt idx="2">
                  <c:v>100.81</c:v>
                </c:pt>
                <c:pt idx="3">
                  <c:v>102.03</c:v>
                </c:pt>
                <c:pt idx="4">
                  <c:v>99.44</c:v>
                </c:pt>
              </c:numCache>
            </c:numRef>
          </c:val>
          <c:extLst>
            <c:ext xmlns:c16="http://schemas.microsoft.com/office/drawing/2014/chart" uri="{C3380CC4-5D6E-409C-BE32-E72D297353CC}">
              <c16:uniqueId val="{00000000-54D2-4F13-844E-F678B6B718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2-4F13-844E-F678B6B718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2-4346-A658-A691EFA267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2-4346-A658-A691EFA267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E-42DB-978D-F7C6DFDDB3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E-42DB-978D-F7C6DFDDB3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1-4806-B2F2-0654913238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1-4806-B2F2-0654913238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D4-4ED1-937C-25EA3B41F0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D4-4ED1-937C-25EA3B41F0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2-4A95-A447-C77AEEE7F6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2062-4A95-A447-C77AEEE7F6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43.39</c:v>
                </c:pt>
                <c:pt idx="1">
                  <c:v>47.91</c:v>
                </c:pt>
                <c:pt idx="2">
                  <c:v>41.42</c:v>
                </c:pt>
                <c:pt idx="3">
                  <c:v>42.01</c:v>
                </c:pt>
                <c:pt idx="4">
                  <c:v>36.39</c:v>
                </c:pt>
              </c:numCache>
            </c:numRef>
          </c:val>
          <c:extLst>
            <c:ext xmlns:c16="http://schemas.microsoft.com/office/drawing/2014/chart" uri="{C3380CC4-5D6E-409C-BE32-E72D297353CC}">
              <c16:uniqueId val="{00000000-5194-488D-8020-AAD5B9518F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5194-488D-8020-AAD5B9518F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197.3</c:v>
                </c:pt>
                <c:pt idx="1">
                  <c:v>182.03</c:v>
                </c:pt>
                <c:pt idx="2">
                  <c:v>207.85</c:v>
                </c:pt>
                <c:pt idx="3">
                  <c:v>207.64</c:v>
                </c:pt>
                <c:pt idx="4">
                  <c:v>243.95</c:v>
                </c:pt>
              </c:numCache>
            </c:numRef>
          </c:val>
          <c:extLst>
            <c:ext xmlns:c16="http://schemas.microsoft.com/office/drawing/2014/chart" uri="{C3380CC4-5D6E-409C-BE32-E72D297353CC}">
              <c16:uniqueId val="{00000000-928E-4AF1-B294-75EC08E1CB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928E-4AF1-B294-75EC08E1CB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高山村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3596</v>
      </c>
      <c r="AM8" s="51"/>
      <c r="AN8" s="51"/>
      <c r="AO8" s="51"/>
      <c r="AP8" s="51"/>
      <c r="AQ8" s="51"/>
      <c r="AR8" s="51"/>
      <c r="AS8" s="51"/>
      <c r="AT8" s="46">
        <f>データ!T6</f>
        <v>64.180000000000007</v>
      </c>
      <c r="AU8" s="46"/>
      <c r="AV8" s="46"/>
      <c r="AW8" s="46"/>
      <c r="AX8" s="46"/>
      <c r="AY8" s="46"/>
      <c r="AZ8" s="46"/>
      <c r="BA8" s="46"/>
      <c r="BB8" s="46">
        <f>データ!U6</f>
        <v>56.03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21.49</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777</v>
      </c>
      <c r="AM10" s="51"/>
      <c r="AN10" s="51"/>
      <c r="AO10" s="51"/>
      <c r="AP10" s="51"/>
      <c r="AQ10" s="51"/>
      <c r="AR10" s="51"/>
      <c r="AS10" s="51"/>
      <c r="AT10" s="46">
        <f>データ!W6</f>
        <v>0.2</v>
      </c>
      <c r="AU10" s="46"/>
      <c r="AV10" s="46"/>
      <c r="AW10" s="46"/>
      <c r="AX10" s="46"/>
      <c r="AY10" s="46"/>
      <c r="AZ10" s="46"/>
      <c r="BA10" s="46"/>
      <c r="BB10" s="46">
        <f>データ!X6</f>
        <v>3885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qSvTbqYzoDyiowtPR/R3KO4/MN1W0A6loPlCsOidG50j2ol3JBmGsXeEjnxc5g5sTrP+t6JrJ10S2UC+BlMfOQ==" saltValue="hwEva5KZcbSUCO0p5MtXM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104281</v>
      </c>
      <c r="D6" s="33">
        <f t="shared" si="3"/>
        <v>47</v>
      </c>
      <c r="E6" s="33">
        <f t="shared" si="3"/>
        <v>18</v>
      </c>
      <c r="F6" s="33">
        <f t="shared" si="3"/>
        <v>0</v>
      </c>
      <c r="G6" s="33">
        <f t="shared" si="3"/>
        <v>0</v>
      </c>
      <c r="H6" s="33" t="str">
        <f t="shared" si="3"/>
        <v>群馬県　高山村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21.49</v>
      </c>
      <c r="Q6" s="34">
        <f t="shared" si="3"/>
        <v>100</v>
      </c>
      <c r="R6" s="34">
        <f t="shared" si="3"/>
        <v>2200</v>
      </c>
      <c r="S6" s="34">
        <f t="shared" si="3"/>
        <v>3596</v>
      </c>
      <c r="T6" s="34">
        <f t="shared" si="3"/>
        <v>64.180000000000007</v>
      </c>
      <c r="U6" s="34">
        <f t="shared" si="3"/>
        <v>56.03</v>
      </c>
      <c r="V6" s="34">
        <f t="shared" si="3"/>
        <v>777</v>
      </c>
      <c r="W6" s="34">
        <f t="shared" si="3"/>
        <v>0.2</v>
      </c>
      <c r="X6" s="34">
        <f t="shared" si="3"/>
        <v>3885</v>
      </c>
      <c r="Y6" s="35">
        <f>IF(Y7="",NA(),Y7)</f>
        <v>96.68</v>
      </c>
      <c r="Z6" s="35">
        <f t="shared" ref="Z6:AH6" si="4">IF(Z7="",NA(),Z7)</f>
        <v>100.37</v>
      </c>
      <c r="AA6" s="35">
        <f t="shared" si="4"/>
        <v>100.81</v>
      </c>
      <c r="AB6" s="35">
        <f t="shared" si="4"/>
        <v>102.03</v>
      </c>
      <c r="AC6" s="35">
        <f t="shared" si="4"/>
        <v>99.44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244.85</v>
      </c>
      <c r="BN6" s="35">
        <f t="shared" si="7"/>
        <v>296.89</v>
      </c>
      <c r="BO6" s="35">
        <f t="shared" si="7"/>
        <v>270.57</v>
      </c>
      <c r="BP6" s="34" t="str">
        <f>IF(BP7="","",IF(BP7="-","【-】","【"&amp;SUBSTITUTE(TEXT(BP7,"#,##0.00"),"-","△")&amp;"】"))</f>
        <v>【307.23】</v>
      </c>
      <c r="BQ6" s="35">
        <f>IF(BQ7="",NA(),BQ7)</f>
        <v>43.39</v>
      </c>
      <c r="BR6" s="35">
        <f t="shared" ref="BR6:BZ6" si="8">IF(BR7="",NA(),BR7)</f>
        <v>47.91</v>
      </c>
      <c r="BS6" s="35">
        <f t="shared" si="8"/>
        <v>41.42</v>
      </c>
      <c r="BT6" s="35">
        <f t="shared" si="8"/>
        <v>42.01</v>
      </c>
      <c r="BU6" s="35">
        <f t="shared" si="8"/>
        <v>36.39</v>
      </c>
      <c r="BV6" s="35">
        <f t="shared" si="8"/>
        <v>57.03</v>
      </c>
      <c r="BW6" s="35">
        <f t="shared" si="8"/>
        <v>55.84</v>
      </c>
      <c r="BX6" s="35">
        <f t="shared" si="8"/>
        <v>64.78</v>
      </c>
      <c r="BY6" s="35">
        <f t="shared" si="8"/>
        <v>63.06</v>
      </c>
      <c r="BZ6" s="35">
        <f t="shared" si="8"/>
        <v>62.5</v>
      </c>
      <c r="CA6" s="34" t="str">
        <f>IF(CA7="","",IF(CA7="-","【-】","【"&amp;SUBSTITUTE(TEXT(CA7,"#,##0.00"),"-","△")&amp;"】"))</f>
        <v>【59.98】</v>
      </c>
      <c r="CB6" s="35">
        <f>IF(CB7="",NA(),CB7)</f>
        <v>197.3</v>
      </c>
      <c r="CC6" s="35">
        <f t="shared" ref="CC6:CK6" si="9">IF(CC7="",NA(),CC7)</f>
        <v>182.03</v>
      </c>
      <c r="CD6" s="35">
        <f t="shared" si="9"/>
        <v>207.85</v>
      </c>
      <c r="CE6" s="35">
        <f t="shared" si="9"/>
        <v>207.64</v>
      </c>
      <c r="CF6" s="35">
        <f t="shared" si="9"/>
        <v>243.95</v>
      </c>
      <c r="CG6" s="35">
        <f t="shared" si="9"/>
        <v>283.73</v>
      </c>
      <c r="CH6" s="35">
        <f t="shared" si="9"/>
        <v>287.57</v>
      </c>
      <c r="CI6" s="35">
        <f t="shared" si="9"/>
        <v>250.21</v>
      </c>
      <c r="CJ6" s="35">
        <f t="shared" si="9"/>
        <v>264.77</v>
      </c>
      <c r="CK6" s="35">
        <f t="shared" si="9"/>
        <v>269.33</v>
      </c>
      <c r="CL6" s="34" t="str">
        <f>IF(CL7="","",IF(CL7="-","【-】","【"&amp;SUBSTITUTE(TEXT(CL7,"#,##0.00"),"-","△")&amp;"】"))</f>
        <v>【272.98】</v>
      </c>
      <c r="CM6" s="35">
        <f>IF(CM7="",NA(),CM7)</f>
        <v>69.77</v>
      </c>
      <c r="CN6" s="35">
        <f t="shared" ref="CN6:CV6" si="10">IF(CN7="",NA(),CN7)</f>
        <v>68.02</v>
      </c>
      <c r="CO6" s="35">
        <f t="shared" si="10"/>
        <v>68.02</v>
      </c>
      <c r="CP6" s="35">
        <f t="shared" si="10"/>
        <v>65.989999999999995</v>
      </c>
      <c r="CQ6" s="35">
        <f t="shared" si="10"/>
        <v>66.569999999999993</v>
      </c>
      <c r="CR6" s="35">
        <f t="shared" si="10"/>
        <v>58.25</v>
      </c>
      <c r="CS6" s="35">
        <f t="shared" si="10"/>
        <v>61.55</v>
      </c>
      <c r="CT6" s="35">
        <f t="shared" si="10"/>
        <v>61.79</v>
      </c>
      <c r="CU6" s="35">
        <f t="shared" si="10"/>
        <v>59.94</v>
      </c>
      <c r="CV6" s="35">
        <f t="shared" si="10"/>
        <v>59.64</v>
      </c>
      <c r="CW6" s="34" t="str">
        <f>IF(CW7="","",IF(CW7="-","【-】","【"&amp;SUBSTITUTE(TEXT(CW7,"#,##0.00"),"-","△")&amp;"】"))</f>
        <v>【58.71】</v>
      </c>
      <c r="CX6" s="35">
        <f>IF(CX7="",NA(),CX7)</f>
        <v>93.11</v>
      </c>
      <c r="CY6" s="35">
        <f t="shared" ref="CY6:DG6" si="11">IF(CY7="",NA(),CY7)</f>
        <v>93.1</v>
      </c>
      <c r="CZ6" s="35">
        <f t="shared" si="11"/>
        <v>94.24</v>
      </c>
      <c r="DA6" s="35">
        <f t="shared" si="11"/>
        <v>94.24</v>
      </c>
      <c r="DB6" s="35">
        <f t="shared" si="11"/>
        <v>94.21</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104281</v>
      </c>
      <c r="D7" s="37">
        <v>47</v>
      </c>
      <c r="E7" s="37">
        <v>18</v>
      </c>
      <c r="F7" s="37">
        <v>0</v>
      </c>
      <c r="G7" s="37">
        <v>0</v>
      </c>
      <c r="H7" s="37" t="s">
        <v>99</v>
      </c>
      <c r="I7" s="37" t="s">
        <v>100</v>
      </c>
      <c r="J7" s="37" t="s">
        <v>101</v>
      </c>
      <c r="K7" s="37" t="s">
        <v>102</v>
      </c>
      <c r="L7" s="37" t="s">
        <v>103</v>
      </c>
      <c r="M7" s="37" t="s">
        <v>104</v>
      </c>
      <c r="N7" s="38" t="s">
        <v>105</v>
      </c>
      <c r="O7" s="38" t="s">
        <v>106</v>
      </c>
      <c r="P7" s="38">
        <v>21.49</v>
      </c>
      <c r="Q7" s="38">
        <v>100</v>
      </c>
      <c r="R7" s="38">
        <v>2200</v>
      </c>
      <c r="S7" s="38">
        <v>3596</v>
      </c>
      <c r="T7" s="38">
        <v>64.180000000000007</v>
      </c>
      <c r="U7" s="38">
        <v>56.03</v>
      </c>
      <c r="V7" s="38">
        <v>777</v>
      </c>
      <c r="W7" s="38">
        <v>0.2</v>
      </c>
      <c r="X7" s="38">
        <v>3885</v>
      </c>
      <c r="Y7" s="38">
        <v>96.68</v>
      </c>
      <c r="Z7" s="38">
        <v>100.37</v>
      </c>
      <c r="AA7" s="38">
        <v>100.81</v>
      </c>
      <c r="AB7" s="38">
        <v>102.03</v>
      </c>
      <c r="AC7" s="38">
        <v>99.44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244.85</v>
      </c>
      <c r="BN7" s="38">
        <v>296.89</v>
      </c>
      <c r="BO7" s="38">
        <v>270.57</v>
      </c>
      <c r="BP7" s="38">
        <v>307.23</v>
      </c>
      <c r="BQ7" s="38">
        <v>43.39</v>
      </c>
      <c r="BR7" s="38">
        <v>47.91</v>
      </c>
      <c r="BS7" s="38">
        <v>41.42</v>
      </c>
      <c r="BT7" s="38">
        <v>42.01</v>
      </c>
      <c r="BU7" s="38">
        <v>36.39</v>
      </c>
      <c r="BV7" s="38">
        <v>57.03</v>
      </c>
      <c r="BW7" s="38">
        <v>55.84</v>
      </c>
      <c r="BX7" s="38">
        <v>64.78</v>
      </c>
      <c r="BY7" s="38">
        <v>63.06</v>
      </c>
      <c r="BZ7" s="38">
        <v>62.5</v>
      </c>
      <c r="CA7" s="38">
        <v>59.98</v>
      </c>
      <c r="CB7" s="38">
        <v>197.3</v>
      </c>
      <c r="CC7" s="38">
        <v>182.03</v>
      </c>
      <c r="CD7" s="38">
        <v>207.85</v>
      </c>
      <c r="CE7" s="38">
        <v>207.64</v>
      </c>
      <c r="CF7" s="38">
        <v>243.95</v>
      </c>
      <c r="CG7" s="38">
        <v>283.73</v>
      </c>
      <c r="CH7" s="38">
        <v>287.57</v>
      </c>
      <c r="CI7" s="38">
        <v>250.21</v>
      </c>
      <c r="CJ7" s="38">
        <v>264.77</v>
      </c>
      <c r="CK7" s="38">
        <v>269.33</v>
      </c>
      <c r="CL7" s="38">
        <v>272.98</v>
      </c>
      <c r="CM7" s="38">
        <v>69.77</v>
      </c>
      <c r="CN7" s="38">
        <v>68.02</v>
      </c>
      <c r="CO7" s="38">
        <v>68.02</v>
      </c>
      <c r="CP7" s="38">
        <v>65.989999999999995</v>
      </c>
      <c r="CQ7" s="38">
        <v>66.569999999999993</v>
      </c>
      <c r="CR7" s="38">
        <v>58.25</v>
      </c>
      <c r="CS7" s="38">
        <v>61.55</v>
      </c>
      <c r="CT7" s="38">
        <v>61.79</v>
      </c>
      <c r="CU7" s="38">
        <v>59.94</v>
      </c>
      <c r="CV7" s="38">
        <v>59.64</v>
      </c>
      <c r="CW7" s="38">
        <v>58.71</v>
      </c>
      <c r="CX7" s="38">
        <v>93.11</v>
      </c>
      <c r="CY7" s="38">
        <v>93.1</v>
      </c>
      <c r="CZ7" s="38">
        <v>94.24</v>
      </c>
      <c r="DA7" s="38">
        <v>94.24</v>
      </c>
      <c r="DB7" s="38">
        <v>94.21</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2021-02-18T04:53:55Z</cp:lastPrinted>
  <dcterms:created xsi:type="dcterms:W3CDTF">2020-12-04T03:16:30Z</dcterms:created>
  <dcterms:modified xsi:type="dcterms:W3CDTF">2021-02-18T04:53:57Z</dcterms:modified>
  <cp:category/>
</cp:coreProperties>
</file>