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46535F85-50DD-4E22-9021-457231CACFE4}" xr6:coauthVersionLast="36" xr6:coauthVersionMax="44" xr10:uidLastSave="{00000000-0000-0000-0000-000000000000}"/>
  <workbookProtection workbookAlgorithmName="SHA-512" workbookHashValue="/P8DOZDJODHPBiIJPVuRQSWlNvkBFztkFYGF5VCWrCe+Cbnpzse7W9KE6BplHNXuwt4cIJB7liOsVt249W1E3Q==" workbookSaltValue="i2fmj4N2z77eVIWx9aDJNw==" workbookSpinCount="100000" lockStructure="1"/>
  <bookViews>
    <workbookView xWindow="390" yWindow="390" windowWidth="18650" windowHeight="84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B10" i="4"/>
  <c r="BB8" i="4"/>
  <c r="AT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<sst xmlns="http://schemas.openxmlformats.org/spreadsheetml/2006/main" count="247" uniqueCount="120">
  <si>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</si>
  <si>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</si>
  <si>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</si>
  <si>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</si>
  <si>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</si>
  <si>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</si>
  <si>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</si>
  <si>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</si>
  <si>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</si>
  <si>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</si>
  <si>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</si>
  <si>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</si>
  <si>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</si>
  <si>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</si>
  <si>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</si>
  <si>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</si>
  <si>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</si>
  <si>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</si>
  <si>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</si>
  <si>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</si>
  <si>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</si>
  <si>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</si>
  <si>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</si>
  <si>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</si>
  <si>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</si>
  <si>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</si>
  <si>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</si>
  <si>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</si>
  <si>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</si>
  <si>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</si>
  <si>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</si>
  <si>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</si>
  <si>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</si>
  <si>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</si>
  <si>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</si>
  <si>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</si>
  <si>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</si>
  <si>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</si>
  <si>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</si>
  <si>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</si>
  <si>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</si>
  <si>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</si>
  <si>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</si>
  <si>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</si>
  <si>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</si>
  <si>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</si>
  <si>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</si>
  <si>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</si>
  <si>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</si>
  <si>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</si>
  <si>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</si>
  <si>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</si>
  <si>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</si>
  <si>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</si>
  <si>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</si>
  <si>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</si>
  <si>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</si>
  <si>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</si>
  <si>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</si>
  <si>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</si>
  <si>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</si>
  <si>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</si>
  <si>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</si>
  <si>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</si>
  <si>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</si>
  <si>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</si>
  <si>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</si>
  <si>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</si>
  <si>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</si>
  <si>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</si>
  <si>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</si>
  <si>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</si>
  <si>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</si>
  <si>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</si>
  <si>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</si>
  <si>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</si>
  <si>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</si>
  <si>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</si>
  <si>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</si>
  <si>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</si>
  <si>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</si>
  <si>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</si>
  <si>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</si>
  <si>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</si>
  <si>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</si>
  <si>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</si>
  <si>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</si>
  <si>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</si>
  <si>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</si>
  <si>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</si>
  <si>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</si>
  <si>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</si>
  <si>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</si>
  <si>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</si>
  <si>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</si>
  <si>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</si>
  <si>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</si>
  <si>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</si>
  <si>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</si>
  <si>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</si>
  <si>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</si>
  <si>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</si>
  <si>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</si>
  <si>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</si>
  <si>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</si>
  <si>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</si>
  <si>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</si>
  <si>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</si>
  <si>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</si>
  <si>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</si>
  <si>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</si>
  <si>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</si>
  <si>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</si>
  <si>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</si>
  <si>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</si>
  <si>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</si>
  <si>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</si>
  <si>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平成21年に供用開始後10年経過し、比較的新しい設備ですが、部品交換等軽微な修繕の発生が予想されます。</t>
    <phoneticPr fontId="4"/>
  </si>
  <si>
    <t>経費回収率が類似団体より低いため使用料金が適正ではないと考えられます。適正な維持管理を行い設備への負荷を軽減させ維持管理コストを抑えつつ将来も見据えた使用料金の検証が必要と考えます。今後は法適化に向けた課題等も含めて中長期的な経営計画策定が急務と考えます。</t>
    <phoneticPr fontId="4"/>
  </si>
  <si>
    <t>①収益的収支比率は104.14％となっている。使用料・前年度繰越金・一般会計からの繰入金で賄っている。　　　　　　　　　　　　　　　　　　　　④企業債残高は企業債はないが使用料で賄えない部分を一般会計からの繰入金で補填して事業を実施している状況です。　　　　　　　　　　　　　　　　　　　　　　　　　　　　　　　　　　　　⑤経費回収率⑥汚水処理原価が類似団体を下回っており、使用料金が適正であるか将来見込みも踏まえた検討が必要と思われる。　　　　　　　　　　　　　　　　　　⑦施設利用率は、類似平均より若干下回っている数値となっている。人口減少のため処理水量も減少していると思われる。　　　　　　　　　　　　　　　　　　　　⑧水洗化率は類似団体より高い数値となっている。</t>
    <rPh sb="251" eb="253">
      <t>ジャッカン</t>
    </rPh>
    <rPh sb="253" eb="255">
      <t>シタマワ</t>
    </rPh>
    <rPh sb="268" eb="270">
      <t>ジンコウ</t>
    </rPh>
    <rPh sb="270" eb="272">
      <t>ゲンショウ</t>
    </rPh>
    <rPh sb="275" eb="277">
      <t>ショリ</t>
    </rPh>
    <rPh sb="277" eb="279">
      <t>スイリョウ</t>
    </rPh>
    <rPh sb="280" eb="282">
      <t>ゲンショウ</t>
    </rPh>
    <rPh sb="287" eb="288">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</si>
</sst>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7B-45B2-8D8C-8AC2CDA73374}"/>
            </c:ext>
          </c:extLst>
        </c:ser>
        <c:dLbls>
          <c:showLegendKey val="0"/>
          <c:showVal val="0"/>
          <c:showCatName val="0"/>
          <c:showSerName val="0"/>
          <c:showPercent val="0"/>
          <c:showBubbleSize val="0"/>
        </c:dLbls>
        <c:gapWidth val="150"/>
        <c:axId val="54885376"/>
        <c:axId val="5490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E7B-45B2-8D8C-8AC2CDA73374}"/>
            </c:ext>
          </c:extLst>
        </c:ser>
        <c:dLbls>
          <c:showLegendKey val="0"/>
          <c:showVal val="0"/>
          <c:showCatName val="0"/>
          <c:showSerName val="0"/>
          <c:showPercent val="0"/>
          <c:showBubbleSize val="0"/>
        </c:dLbls>
        <c:marker val="1"/>
        <c:smooth val="0"/>
        <c:axId val="54885376"/>
        <c:axId val="54908032"/>
      </c:lineChart>
      <c:dateAx>
        <c:axId val="54885376"/>
        <c:scaling>
          <c:orientation val="minMax"/>
        </c:scaling>
        <c:delete val="1"/>
        <c:axPos val="b"/>
        <c:numFmt formatCode="&quot;H&quot;yy" sourceLinked="1"/>
        <c:majorTickMark val="none"/>
        <c:minorTickMark val="none"/>
        <c:tickLblPos val="none"/>
        <c:crossAx val="54908032"/>
        <c:crosses val="autoZero"/>
        <c:auto val="1"/>
        <c:lblOffset val="100"/>
        <c:baseTimeUnit val="years"/>
      </c:dateAx>
      <c:valAx>
        <c:axId val="549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51.96</c:v>
                </c:pt>
                <c:pt idx="1">
                  <c:v>50.98</c:v>
                </c:pt>
                <c:pt idx="2">
                  <c:v>52.94</c:v>
                </c:pt>
                <c:pt idx="3">
                  <c:v>50.98</c:v>
                </c:pt>
                <c:pt idx="4">
                  <c:v>50</c:v>
                </c:pt>
              </c:numCache>
            </c:numRef>
          </c:val>
          <c:extLst>
            <c:ext xmlns:c16="http://schemas.microsoft.com/office/drawing/2014/chart" uri="{C3380CC4-5D6E-409C-BE32-E72D297353CC}">
              <c16:uniqueId val="{00000000-7C18-48BB-BBC5-7303C8A23E44}"/>
            </c:ext>
          </c:extLst>
        </c:ser>
        <c:dLbls>
          <c:showLegendKey val="0"/>
          <c:showVal val="0"/>
          <c:showCatName val="0"/>
          <c:showSerName val="0"/>
          <c:showPercent val="0"/>
          <c:showBubbleSize val="0"/>
        </c:dLbls>
        <c:gapWidth val="150"/>
        <c:axId val="56802304"/>
        <c:axId val="5688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7C18-48BB-BBC5-7303C8A23E44}"/>
            </c:ext>
          </c:extLst>
        </c:ser>
        <c:dLbls>
          <c:showLegendKey val="0"/>
          <c:showVal val="0"/>
          <c:showCatName val="0"/>
          <c:showSerName val="0"/>
          <c:showPercent val="0"/>
          <c:showBubbleSize val="0"/>
        </c:dLbls>
        <c:marker val="1"/>
        <c:smooth val="0"/>
        <c:axId val="56802304"/>
        <c:axId val="56886400"/>
      </c:lineChart>
      <c:dateAx>
        <c:axId val="56802304"/>
        <c:scaling>
          <c:orientation val="minMax"/>
        </c:scaling>
        <c:delete val="1"/>
        <c:axPos val="b"/>
        <c:numFmt formatCode="&quot;H&quot;yy" sourceLinked="1"/>
        <c:majorTickMark val="none"/>
        <c:minorTickMark val="none"/>
        <c:tickLblPos val="none"/>
        <c:crossAx val="56886400"/>
        <c:crosses val="autoZero"/>
        <c:auto val="1"/>
        <c:lblOffset val="100"/>
        <c:baseTimeUnit val="years"/>
      </c:dateAx>
      <c:valAx>
        <c:axId val="568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A63-47E1-AA69-54B51593AFCA}"/>
            </c:ext>
          </c:extLst>
        </c:ser>
        <c:dLbls>
          <c:showLegendKey val="0"/>
          <c:showVal val="0"/>
          <c:showCatName val="0"/>
          <c:showSerName val="0"/>
          <c:showPercent val="0"/>
          <c:showBubbleSize val="0"/>
        </c:dLbls>
        <c:gapWidth val="150"/>
        <c:axId val="56929664"/>
        <c:axId val="5693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DA63-47E1-AA69-54B51593AFCA}"/>
            </c:ext>
          </c:extLst>
        </c:ser>
        <c:dLbls>
          <c:showLegendKey val="0"/>
          <c:showVal val="0"/>
          <c:showCatName val="0"/>
          <c:showSerName val="0"/>
          <c:showPercent val="0"/>
          <c:showBubbleSize val="0"/>
        </c:dLbls>
        <c:marker val="1"/>
        <c:smooth val="0"/>
        <c:axId val="56929664"/>
        <c:axId val="56935936"/>
      </c:lineChart>
      <c:dateAx>
        <c:axId val="56929664"/>
        <c:scaling>
          <c:orientation val="minMax"/>
        </c:scaling>
        <c:delete val="1"/>
        <c:axPos val="b"/>
        <c:numFmt formatCode="&quot;H&quot;yy" sourceLinked="1"/>
        <c:majorTickMark val="none"/>
        <c:minorTickMark val="none"/>
        <c:tickLblPos val="none"/>
        <c:crossAx val="56935936"/>
        <c:crosses val="autoZero"/>
        <c:auto val="1"/>
        <c:lblOffset val="100"/>
        <c:baseTimeUnit val="years"/>
      </c:dateAx>
      <c:valAx>
        <c:axId val="569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127.6</c:v>
                </c:pt>
                <c:pt idx="1">
                  <c:v>88.61</c:v>
                </c:pt>
                <c:pt idx="2">
                  <c:v>91.68</c:v>
                </c:pt>
                <c:pt idx="3">
                  <c:v>98.27</c:v>
                </c:pt>
                <c:pt idx="4">
                  <c:v>104.14</c:v>
                </c:pt>
              </c:numCache>
            </c:numRef>
          </c:val>
          <c:extLst>
            <c:ext xmlns:c16="http://schemas.microsoft.com/office/drawing/2014/chart" uri="{C3380CC4-5D6E-409C-BE32-E72D297353CC}">
              <c16:uniqueId val="{00000000-9C99-4A17-A49E-974F81EDB12B}"/>
            </c:ext>
          </c:extLst>
        </c:ser>
        <c:dLbls>
          <c:showLegendKey val="0"/>
          <c:showVal val="0"/>
          <c:showCatName val="0"/>
          <c:showSerName val="0"/>
          <c:showPercent val="0"/>
          <c:showBubbleSize val="0"/>
        </c:dLbls>
        <c:gapWidth val="150"/>
        <c:axId val="56438144"/>
        <c:axId val="5644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99-4A17-A49E-974F81EDB12B}"/>
            </c:ext>
          </c:extLst>
        </c:ser>
        <c:dLbls>
          <c:showLegendKey val="0"/>
          <c:showVal val="0"/>
          <c:showCatName val="0"/>
          <c:showSerName val="0"/>
          <c:showPercent val="0"/>
          <c:showBubbleSize val="0"/>
        </c:dLbls>
        <c:marker val="1"/>
        <c:smooth val="0"/>
        <c:axId val="56438144"/>
        <c:axId val="56448512"/>
      </c:lineChart>
      <c:dateAx>
        <c:axId val="56438144"/>
        <c:scaling>
          <c:orientation val="minMax"/>
        </c:scaling>
        <c:delete val="1"/>
        <c:axPos val="b"/>
        <c:numFmt formatCode="&quot;H&quot;yy" sourceLinked="1"/>
        <c:majorTickMark val="none"/>
        <c:minorTickMark val="none"/>
        <c:tickLblPos val="none"/>
        <c:crossAx val="56448512"/>
        <c:crosses val="autoZero"/>
        <c:auto val="1"/>
        <c:lblOffset val="100"/>
        <c:baseTimeUnit val="years"/>
      </c:dateAx>
      <c:valAx>
        <c:axId val="564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E5-4BD4-B06F-740D1FD5241F}"/>
            </c:ext>
          </c:extLst>
        </c:ser>
        <c:dLbls>
          <c:showLegendKey val="0"/>
          <c:showVal val="0"/>
          <c:showCatName val="0"/>
          <c:showSerName val="0"/>
          <c:showPercent val="0"/>
          <c:showBubbleSize val="0"/>
        </c:dLbls>
        <c:gapWidth val="150"/>
        <c:axId val="56483840"/>
        <c:axId val="564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E5-4BD4-B06F-740D1FD5241F}"/>
            </c:ext>
          </c:extLst>
        </c:ser>
        <c:dLbls>
          <c:showLegendKey val="0"/>
          <c:showVal val="0"/>
          <c:showCatName val="0"/>
          <c:showSerName val="0"/>
          <c:showPercent val="0"/>
          <c:showBubbleSize val="0"/>
        </c:dLbls>
        <c:marker val="1"/>
        <c:smooth val="0"/>
        <c:axId val="56483840"/>
        <c:axId val="56485760"/>
      </c:lineChart>
      <c:dateAx>
        <c:axId val="56483840"/>
        <c:scaling>
          <c:orientation val="minMax"/>
        </c:scaling>
        <c:delete val="1"/>
        <c:axPos val="b"/>
        <c:numFmt formatCode="&quot;H&quot;yy" sourceLinked="1"/>
        <c:majorTickMark val="none"/>
        <c:minorTickMark val="none"/>
        <c:tickLblPos val="none"/>
        <c:crossAx val="56485760"/>
        <c:crosses val="autoZero"/>
        <c:auto val="1"/>
        <c:lblOffset val="100"/>
        <c:baseTimeUnit val="years"/>
      </c:dateAx>
      <c:valAx>
        <c:axId val="564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06-4E3E-8E9C-5D22ED0A1448}"/>
            </c:ext>
          </c:extLst>
        </c:ser>
        <c:dLbls>
          <c:showLegendKey val="0"/>
          <c:showVal val="0"/>
          <c:showCatName val="0"/>
          <c:showSerName val="0"/>
          <c:showPercent val="0"/>
          <c:showBubbleSize val="0"/>
        </c:dLbls>
        <c:gapWidth val="150"/>
        <c:axId val="56533376"/>
        <c:axId val="565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06-4E3E-8E9C-5D22ED0A1448}"/>
            </c:ext>
          </c:extLst>
        </c:ser>
        <c:dLbls>
          <c:showLegendKey val="0"/>
          <c:showVal val="0"/>
          <c:showCatName val="0"/>
          <c:showSerName val="0"/>
          <c:showPercent val="0"/>
          <c:showBubbleSize val="0"/>
        </c:dLbls>
        <c:marker val="1"/>
        <c:smooth val="0"/>
        <c:axId val="56533376"/>
        <c:axId val="56535296"/>
      </c:lineChart>
      <c:dateAx>
        <c:axId val="56533376"/>
        <c:scaling>
          <c:orientation val="minMax"/>
        </c:scaling>
        <c:delete val="1"/>
        <c:axPos val="b"/>
        <c:numFmt formatCode="&quot;H&quot;yy" sourceLinked="1"/>
        <c:majorTickMark val="none"/>
        <c:minorTickMark val="none"/>
        <c:tickLblPos val="none"/>
        <c:crossAx val="56535296"/>
        <c:crosses val="autoZero"/>
        <c:auto val="1"/>
        <c:lblOffset val="100"/>
        <c:baseTimeUnit val="years"/>
      </c:dateAx>
      <c:valAx>
        <c:axId val="565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30-4A7D-83BC-BFD5717B8415}"/>
            </c:ext>
          </c:extLst>
        </c:ser>
        <c:dLbls>
          <c:showLegendKey val="0"/>
          <c:showVal val="0"/>
          <c:showCatName val="0"/>
          <c:showSerName val="0"/>
          <c:showPercent val="0"/>
          <c:showBubbleSize val="0"/>
        </c:dLbls>
        <c:gapWidth val="150"/>
        <c:axId val="56632448"/>
        <c:axId val="566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30-4A7D-83BC-BFD5717B8415}"/>
            </c:ext>
          </c:extLst>
        </c:ser>
        <c:dLbls>
          <c:showLegendKey val="0"/>
          <c:showVal val="0"/>
          <c:showCatName val="0"/>
          <c:showSerName val="0"/>
          <c:showPercent val="0"/>
          <c:showBubbleSize val="0"/>
        </c:dLbls>
        <c:marker val="1"/>
        <c:smooth val="0"/>
        <c:axId val="56632448"/>
        <c:axId val="56634368"/>
      </c:lineChart>
      <c:dateAx>
        <c:axId val="56632448"/>
        <c:scaling>
          <c:orientation val="minMax"/>
        </c:scaling>
        <c:delete val="1"/>
        <c:axPos val="b"/>
        <c:numFmt formatCode="&quot;H&quot;yy" sourceLinked="1"/>
        <c:majorTickMark val="none"/>
        <c:minorTickMark val="none"/>
        <c:tickLblPos val="none"/>
        <c:crossAx val="56634368"/>
        <c:crosses val="autoZero"/>
        <c:auto val="1"/>
        <c:lblOffset val="100"/>
        <c:baseTimeUnit val="years"/>
      </c:dateAx>
      <c:valAx>
        <c:axId val="566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72-4B24-A83B-DAC12A7C20A6}"/>
            </c:ext>
          </c:extLst>
        </c:ser>
        <c:dLbls>
          <c:showLegendKey val="0"/>
          <c:showVal val="0"/>
          <c:showCatName val="0"/>
          <c:showSerName val="0"/>
          <c:showPercent val="0"/>
          <c:showBubbleSize val="0"/>
        </c:dLbls>
        <c:gapWidth val="150"/>
        <c:axId val="56665600"/>
        <c:axId val="566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72-4B24-A83B-DAC12A7C20A6}"/>
            </c:ext>
          </c:extLst>
        </c:ser>
        <c:dLbls>
          <c:showLegendKey val="0"/>
          <c:showVal val="0"/>
          <c:showCatName val="0"/>
          <c:showSerName val="0"/>
          <c:showPercent val="0"/>
          <c:showBubbleSize val="0"/>
        </c:dLbls>
        <c:marker val="1"/>
        <c:smooth val="0"/>
        <c:axId val="56665600"/>
        <c:axId val="56667520"/>
      </c:lineChart>
      <c:dateAx>
        <c:axId val="56665600"/>
        <c:scaling>
          <c:orientation val="minMax"/>
        </c:scaling>
        <c:delete val="1"/>
        <c:axPos val="b"/>
        <c:numFmt formatCode="&quot;H&quot;yy" sourceLinked="1"/>
        <c:majorTickMark val="none"/>
        <c:minorTickMark val="none"/>
        <c:tickLblPos val="none"/>
        <c:crossAx val="56667520"/>
        <c:crosses val="autoZero"/>
        <c:auto val="1"/>
        <c:lblOffset val="100"/>
        <c:baseTimeUnit val="years"/>
      </c:dateAx>
      <c:valAx>
        <c:axId val="566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02-4FF7-AA1B-D21B469DA756}"/>
            </c:ext>
          </c:extLst>
        </c:ser>
        <c:dLbls>
          <c:showLegendKey val="0"/>
          <c:showVal val="0"/>
          <c:showCatName val="0"/>
          <c:showSerName val="0"/>
          <c:showPercent val="0"/>
          <c:showBubbleSize val="0"/>
        </c:dLbls>
        <c:gapWidth val="150"/>
        <c:axId val="56702848"/>
        <c:axId val="5670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E902-4FF7-AA1B-D21B469DA756}"/>
            </c:ext>
          </c:extLst>
        </c:ser>
        <c:dLbls>
          <c:showLegendKey val="0"/>
          <c:showVal val="0"/>
          <c:showCatName val="0"/>
          <c:showSerName val="0"/>
          <c:showPercent val="0"/>
          <c:showBubbleSize val="0"/>
        </c:dLbls>
        <c:marker val="1"/>
        <c:smooth val="0"/>
        <c:axId val="56702848"/>
        <c:axId val="56709120"/>
      </c:lineChart>
      <c:dateAx>
        <c:axId val="56702848"/>
        <c:scaling>
          <c:orientation val="minMax"/>
        </c:scaling>
        <c:delete val="1"/>
        <c:axPos val="b"/>
        <c:numFmt formatCode="&quot;H&quot;yy" sourceLinked="1"/>
        <c:majorTickMark val="none"/>
        <c:minorTickMark val="none"/>
        <c:tickLblPos val="none"/>
        <c:crossAx val="56709120"/>
        <c:crosses val="autoZero"/>
        <c:auto val="1"/>
        <c:lblOffset val="100"/>
        <c:baseTimeUnit val="years"/>
      </c:dateAx>
      <c:valAx>
        <c:axId val="567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0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47.44</c:v>
                </c:pt>
                <c:pt idx="1">
                  <c:v>49.45</c:v>
                </c:pt>
                <c:pt idx="2">
                  <c:v>47.4</c:v>
                </c:pt>
                <c:pt idx="3">
                  <c:v>49.52</c:v>
                </c:pt>
                <c:pt idx="4">
                  <c:v>47.78</c:v>
                </c:pt>
              </c:numCache>
            </c:numRef>
          </c:val>
          <c:extLst>
            <c:ext xmlns:c16="http://schemas.microsoft.com/office/drawing/2014/chart" uri="{C3380CC4-5D6E-409C-BE32-E72D297353CC}">
              <c16:uniqueId val="{00000000-AF42-46C9-B13B-C88135DE3B6C}"/>
            </c:ext>
          </c:extLst>
        </c:ser>
        <c:dLbls>
          <c:showLegendKey val="0"/>
          <c:showVal val="0"/>
          <c:showCatName val="0"/>
          <c:showSerName val="0"/>
          <c:showPercent val="0"/>
          <c:showBubbleSize val="0"/>
        </c:dLbls>
        <c:gapWidth val="150"/>
        <c:axId val="56744192"/>
        <c:axId val="5675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AF42-46C9-B13B-C88135DE3B6C}"/>
            </c:ext>
          </c:extLst>
        </c:ser>
        <c:dLbls>
          <c:showLegendKey val="0"/>
          <c:showVal val="0"/>
          <c:showCatName val="0"/>
          <c:showSerName val="0"/>
          <c:showPercent val="0"/>
          <c:showBubbleSize val="0"/>
        </c:dLbls>
        <c:marker val="1"/>
        <c:smooth val="0"/>
        <c:axId val="56744192"/>
        <c:axId val="56750464"/>
      </c:lineChart>
      <c:dateAx>
        <c:axId val="56744192"/>
        <c:scaling>
          <c:orientation val="minMax"/>
        </c:scaling>
        <c:delete val="1"/>
        <c:axPos val="b"/>
        <c:numFmt formatCode="&quot;H&quot;yy" sourceLinked="1"/>
        <c:majorTickMark val="none"/>
        <c:minorTickMark val="none"/>
        <c:tickLblPos val="none"/>
        <c:crossAx val="56750464"/>
        <c:crosses val="autoZero"/>
        <c:auto val="1"/>
        <c:lblOffset val="100"/>
        <c:baseTimeUnit val="years"/>
      </c:dateAx>
      <c:valAx>
        <c:axId val="567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248.51</c:v>
                </c:pt>
                <c:pt idx="1">
                  <c:v>238.03</c:v>
                </c:pt>
                <c:pt idx="2">
                  <c:v>253.53</c:v>
                </c:pt>
                <c:pt idx="3">
                  <c:v>239.05</c:v>
                </c:pt>
                <c:pt idx="4">
                  <c:v>250.78</c:v>
                </c:pt>
              </c:numCache>
            </c:numRef>
          </c:val>
          <c:extLst>
            <c:ext xmlns:c16="http://schemas.microsoft.com/office/drawing/2014/chart" uri="{C3380CC4-5D6E-409C-BE32-E72D297353CC}">
              <c16:uniqueId val="{00000000-1D20-45C3-B924-878D5D94D9DF}"/>
            </c:ext>
          </c:extLst>
        </c:ser>
        <c:dLbls>
          <c:showLegendKey val="0"/>
          <c:showVal val="0"/>
          <c:showCatName val="0"/>
          <c:showSerName val="0"/>
          <c:showPercent val="0"/>
          <c:showBubbleSize val="0"/>
        </c:dLbls>
        <c:gapWidth val="150"/>
        <c:axId val="56781440"/>
        <c:axId val="5678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1D20-45C3-B924-878D5D94D9DF}"/>
            </c:ext>
          </c:extLst>
        </c:ser>
        <c:dLbls>
          <c:showLegendKey val="0"/>
          <c:showVal val="0"/>
          <c:showCatName val="0"/>
          <c:showSerName val="0"/>
          <c:showPercent val="0"/>
          <c:showBubbleSize val="0"/>
        </c:dLbls>
        <c:marker val="1"/>
        <c:smooth val="0"/>
        <c:axId val="56781440"/>
        <c:axId val="56787712"/>
      </c:lineChart>
      <c:dateAx>
        <c:axId val="56781440"/>
        <c:scaling>
          <c:orientation val="minMax"/>
        </c:scaling>
        <c:delete val="1"/>
        <c:axPos val="b"/>
        <c:numFmt formatCode="&quot;H&quot;yy" sourceLinked="1"/>
        <c:majorTickMark val="none"/>
        <c:minorTickMark val="none"/>
        <c:tickLblPos val="none"/>
        <c:crossAx val="56787712"/>
        <c:crosses val="autoZero"/>
        <c:auto val="1"/>
        <c:lblOffset val="100"/>
        <c:baseTimeUnit val="years"/>
      </c:dateAx>
      <c:valAx>
        <c:axId val="5678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54296875" defaultRowHeight="13" x14ac:dyDescent="0.2"/>
  <cols>
    <col min="1" max="1" width="2.5429687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長野原町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5510</v>
      </c>
      <c r="AM8" s="69"/>
      <c r="AN8" s="69"/>
      <c r="AO8" s="69"/>
      <c r="AP8" s="69"/>
      <c r="AQ8" s="69"/>
      <c r="AR8" s="69"/>
      <c r="AS8" s="69"/>
      <c r="AT8" s="68">
        <f>データ!T6</f>
        <v>133.85</v>
      </c>
      <c r="AU8" s="68"/>
      <c r="AV8" s="68"/>
      <c r="AW8" s="68"/>
      <c r="AX8" s="68"/>
      <c r="AY8" s="68"/>
      <c r="AZ8" s="68"/>
      <c r="BA8" s="68"/>
      <c r="BB8" s="68">
        <f>データ!U6</f>
        <v>41.17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3.33</v>
      </c>
      <c r="Q10" s="68"/>
      <c r="R10" s="68"/>
      <c r="S10" s="68"/>
      <c r="T10" s="68"/>
      <c r="U10" s="68"/>
      <c r="V10" s="68"/>
      <c r="W10" s="68">
        <f>データ!Q6</f>
        <v>100</v>
      </c>
      <c r="X10" s="68"/>
      <c r="Y10" s="68"/>
      <c r="Z10" s="68"/>
      <c r="AA10" s="68"/>
      <c r="AB10" s="68"/>
      <c r="AC10" s="68"/>
      <c r="AD10" s="69">
        <f>データ!R6</f>
        <v>2200</v>
      </c>
      <c r="AE10" s="69"/>
      <c r="AF10" s="69"/>
      <c r="AG10" s="69"/>
      <c r="AH10" s="69"/>
      <c r="AI10" s="69"/>
      <c r="AJ10" s="69"/>
      <c r="AK10" s="2"/>
      <c r="AL10" s="69">
        <f>データ!V6</f>
        <v>182</v>
      </c>
      <c r="AM10" s="69"/>
      <c r="AN10" s="69"/>
      <c r="AO10" s="69"/>
      <c r="AP10" s="69"/>
      <c r="AQ10" s="69"/>
      <c r="AR10" s="69"/>
      <c r="AS10" s="69"/>
      <c r="AT10" s="68">
        <f>データ!W6</f>
        <v>117.5</v>
      </c>
      <c r="AU10" s="68"/>
      <c r="AV10" s="68"/>
      <c r="AW10" s="68"/>
      <c r="AX10" s="68"/>
      <c r="AY10" s="68"/>
      <c r="AZ10" s="68"/>
      <c r="BA10" s="68"/>
      <c r="BB10" s="68">
        <f>データ!X6</f>
        <v>1.55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43</v>
      </c>
      <c r="O86" s="26" t="str">
        <f>データ!EO6</f>
        <v>【-】</v>
      </c>
    </row>
  </sheetData>
  <sheetProtection algorithmName="SHA-512" hashValue="k1GTwTaCisguH8lBJLt3Yqxs45lOJVpYc2QON07kNU4jS3mjLhNV8j1dD1FqW12h6oYAJJr1nXYaTPgqvM1Sag==" saltValue="tGgW9id0LM1042AuQYeQ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8164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104248</v>
      </c>
      <c r="D6" s="33">
        <f t="shared" si="3"/>
        <v>47</v>
      </c>
      <c r="E6" s="33">
        <f t="shared" si="3"/>
        <v>18</v>
      </c>
      <c r="F6" s="33">
        <f t="shared" si="3"/>
        <v>0</v>
      </c>
      <c r="G6" s="33">
        <f t="shared" si="3"/>
        <v>0</v>
      </c>
      <c r="H6" s="33" t="str">
        <f t="shared" si="3"/>
        <v>群馬県　長野原町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3.33</v>
      </c>
      <c r="Q6" s="34">
        <f t="shared" si="3"/>
        <v>100</v>
      </c>
      <c r="R6" s="34">
        <f t="shared" si="3"/>
        <v>2200</v>
      </c>
      <c r="S6" s="34">
        <f t="shared" si="3"/>
        <v>5510</v>
      </c>
      <c r="T6" s="34">
        <f t="shared" si="3"/>
        <v>133.85</v>
      </c>
      <c r="U6" s="34">
        <f t="shared" si="3"/>
        <v>41.17</v>
      </c>
      <c r="V6" s="34">
        <f t="shared" si="3"/>
        <v>182</v>
      </c>
      <c r="W6" s="34">
        <f t="shared" si="3"/>
        <v>117.5</v>
      </c>
      <c r="X6" s="34">
        <f t="shared" si="3"/>
        <v>1.55</v>
      </c>
      <c r="Y6" s="35">
        <f>IF(Y7="",NA(),Y7)</f>
        <v>127.6</v>
      </c>
      <c r="Z6" s="35">
        <f t="shared" ref="Z6:AH6" si="4">IF(Z7="",NA(),Z7)</f>
        <v>88.61</v>
      </c>
      <c r="AA6" s="35">
        <f t="shared" si="4"/>
        <v>91.68</v>
      </c>
      <c r="AB6" s="35">
        <f t="shared" si="4"/>
        <v>98.27</v>
      </c>
      <c r="AC6" s="35">
        <f t="shared" si="4"/>
        <v>104.14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392.19</v>
      </c>
      <c r="BL6" s="35">
        <f t="shared" si="7"/>
        <v>413.5</v>
      </c>
      <c r="BM6" s="35">
        <f t="shared" si="7"/>
        <v>407.42</v>
      </c>
      <c r="BN6" s="35">
        <f t="shared" si="7"/>
        <v>386.46</v>
      </c>
      <c r="BO6" s="35">
        <f t="shared" si="7"/>
        <v>421.25</v>
      </c>
      <c r="BP6" s="34" t="str">
        <f>IF(BP7="","",IF(BP7="-","【-】","【"&amp;SUBSTITUTE(TEXT(BP7,"#,##0.00"),"-","△")&amp;"】"))</f>
        <v>【307.23】</v>
      </c>
      <c r="BQ6" s="35">
        <f>IF(BQ7="",NA(),BQ7)</f>
        <v>47.44</v>
      </c>
      <c r="BR6" s="35">
        <f t="shared" ref="BR6:BZ6" si="8">IF(BR7="",NA(),BR7)</f>
        <v>49.45</v>
      </c>
      <c r="BS6" s="35">
        <f t="shared" si="8"/>
        <v>47.4</v>
      </c>
      <c r="BT6" s="35">
        <f t="shared" si="8"/>
        <v>49.52</v>
      </c>
      <c r="BU6" s="35">
        <f t="shared" si="8"/>
        <v>47.78</v>
      </c>
      <c r="BV6" s="35">
        <f t="shared" si="8"/>
        <v>57.03</v>
      </c>
      <c r="BW6" s="35">
        <f t="shared" si="8"/>
        <v>55.84</v>
      </c>
      <c r="BX6" s="35">
        <f t="shared" si="8"/>
        <v>57.08</v>
      </c>
      <c r="BY6" s="35">
        <f t="shared" si="8"/>
        <v>55.85</v>
      </c>
      <c r="BZ6" s="35">
        <f t="shared" si="8"/>
        <v>53.23</v>
      </c>
      <c r="CA6" s="34" t="str">
        <f>IF(CA7="","",IF(CA7="-","【-】","【"&amp;SUBSTITUTE(TEXT(CA7,"#,##0.00"),"-","△")&amp;"】"))</f>
        <v>【59.98】</v>
      </c>
      <c r="CB6" s="35">
        <f>IF(CB7="",NA(),CB7)</f>
        <v>248.51</v>
      </c>
      <c r="CC6" s="35">
        <f t="shared" ref="CC6:CK6" si="9">IF(CC7="",NA(),CC7)</f>
        <v>238.03</v>
      </c>
      <c r="CD6" s="35">
        <f t="shared" si="9"/>
        <v>253.53</v>
      </c>
      <c r="CE6" s="35">
        <f t="shared" si="9"/>
        <v>239.05</v>
      </c>
      <c r="CF6" s="35">
        <f t="shared" si="9"/>
        <v>250.78</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51.96</v>
      </c>
      <c r="CN6" s="35">
        <f t="shared" ref="CN6:CV6" si="10">IF(CN7="",NA(),CN7)</f>
        <v>50.98</v>
      </c>
      <c r="CO6" s="35">
        <f t="shared" si="10"/>
        <v>52.94</v>
      </c>
      <c r="CP6" s="35">
        <f t="shared" si="10"/>
        <v>50.98</v>
      </c>
      <c r="CQ6" s="35">
        <f t="shared" si="10"/>
        <v>50</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104248</v>
      </c>
      <c r="D7" s="37">
        <v>47</v>
      </c>
      <c r="E7" s="37">
        <v>18</v>
      </c>
      <c r="F7" s="37">
        <v>0</v>
      </c>
      <c r="G7" s="37">
        <v>0</v>
      </c>
      <c r="H7" s="37" t="s">
        <v>98</v>
      </c>
      <c r="I7" s="37" t="s">
        <v>99</v>
      </c>
      <c r="J7" s="37" t="s">
        <v>100</v>
      </c>
      <c r="K7" s="37" t="s">
        <v>101</v>
      </c>
      <c r="L7" s="37" t="s">
        <v>102</v>
      </c>
      <c r="M7" s="37" t="s">
        <v>103</v>
      </c>
      <c r="N7" s="38" t="s">
        <v>104</v>
      </c>
      <c r="O7" s="38" t="s">
        <v>105</v>
      </c>
      <c r="P7" s="38">
        <v>3.33</v>
      </c>
      <c r="Q7" s="38">
        <v>100</v>
      </c>
      <c r="R7" s="38">
        <v>2200</v>
      </c>
      <c r="S7" s="38">
        <v>5510</v>
      </c>
      <c r="T7" s="38">
        <v>133.85</v>
      </c>
      <c r="U7" s="38">
        <v>41.17</v>
      </c>
      <c r="V7" s="38">
        <v>182</v>
      </c>
      <c r="W7" s="38">
        <v>117.5</v>
      </c>
      <c r="X7" s="38">
        <v>1.55</v>
      </c>
      <c r="Y7" s="38">
        <v>127.6</v>
      </c>
      <c r="Z7" s="38">
        <v>88.61</v>
      </c>
      <c r="AA7" s="38">
        <v>91.68</v>
      </c>
      <c r="AB7" s="38">
        <v>98.27</v>
      </c>
      <c r="AC7" s="38">
        <v>104.14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392.19</v>
      </c>
      <c r="BL7" s="38">
        <v>413.5</v>
      </c>
      <c r="BM7" s="38">
        <v>407.42</v>
      </c>
      <c r="BN7" s="38">
        <v>386.46</v>
      </c>
      <c r="BO7" s="38">
        <v>421.25</v>
      </c>
      <c r="BP7" s="38">
        <v>307.23</v>
      </c>
      <c r="BQ7" s="38">
        <v>47.44</v>
      </c>
      <c r="BR7" s="38">
        <v>49.45</v>
      </c>
      <c r="BS7" s="38">
        <v>47.4</v>
      </c>
      <c r="BT7" s="38">
        <v>49.52</v>
      </c>
      <c r="BU7" s="38">
        <v>47.78</v>
      </c>
      <c r="BV7" s="38">
        <v>57.03</v>
      </c>
      <c r="BW7" s="38">
        <v>55.84</v>
      </c>
      <c r="BX7" s="38">
        <v>57.08</v>
      </c>
      <c r="BY7" s="38">
        <v>55.85</v>
      </c>
      <c r="BZ7" s="38">
        <v>53.23</v>
      </c>
      <c r="CA7" s="38">
        <v>59.98</v>
      </c>
      <c r="CB7" s="38">
        <v>248.51</v>
      </c>
      <c r="CC7" s="38">
        <v>238.03</v>
      </c>
      <c r="CD7" s="38">
        <v>253.53</v>
      </c>
      <c r="CE7" s="38">
        <v>239.05</v>
      </c>
      <c r="CF7" s="38">
        <v>250.78</v>
      </c>
      <c r="CG7" s="38">
        <v>283.73</v>
      </c>
      <c r="CH7" s="38">
        <v>287.57</v>
      </c>
      <c r="CI7" s="38">
        <v>286.86</v>
      </c>
      <c r="CJ7" s="38">
        <v>287.91000000000003</v>
      </c>
      <c r="CK7" s="38">
        <v>283.3</v>
      </c>
      <c r="CL7" s="38">
        <v>272.98</v>
      </c>
      <c r="CM7" s="38">
        <v>51.96</v>
      </c>
      <c r="CN7" s="38">
        <v>50.98</v>
      </c>
      <c r="CO7" s="38">
        <v>52.94</v>
      </c>
      <c r="CP7" s="38">
        <v>50.98</v>
      </c>
      <c r="CQ7" s="38">
        <v>50</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2021-02-17T00:01:27Z</cp:lastPrinted>
  <dcterms:created xsi:type="dcterms:W3CDTF">2020-12-04T03:16:27Z</dcterms:created>
  <dcterms:modified xsi:type="dcterms:W3CDTF">2021-02-17T00:02:08Z</dcterms:modified>
  <cp:category/>
</cp:coreProperties>
</file>