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C:\Users\miyashita-yu\Desktop\R03.02.15〆 経営比較分析表\02市町村より\"/>
    </mc:Choice>
  </mc:AlternateContent>
  <xr:revisionPtr revIDLastSave="0" documentId="13_ncr:1_{F73B0676-44BC-403E-8985-280A794667D0}" xr6:coauthVersionLast="36" xr6:coauthVersionMax="36" xr10:uidLastSave="{00000000-0000-0000-0000-000000000000}"/>
  <workbookProtection workbookAlgorithmName="SHA-512" workbookHashValue="i55e+VPiNtkUWD/07nITjILxwN8+pjlUCT7duo7gcq1623kWwAjwpMD85H7Dv1px6o3cvOoCLBXdsMF+XY026w==" workbookSaltValue="lsgIkmObGImLIQbVJoC3/w==" workbookSpinCount="100000" lockStructure="1"/>
  <bookViews>
    <workbookView xWindow="0" yWindow="0" windowWidth="15360" windowHeight="764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I10" i="4" s="1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E86" i="4"/>
  <c r="AL10" i="4"/>
  <c r="B10" i="4"/>
  <c r="AL8" i="4"/>
  <c r="P8" i="4"/>
  <c r="I8" i="4"/>
</calcChain>
</file>

<file path=xl/sharedStrings.xml><?xml version="1.0" encoding="utf-8"?>
<sst xmlns="http://schemas.openxmlformats.org/spreadsheetml/2006/main" count="297" uniqueCount="120">
  <si>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</si>
  <si>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</si>
  <si>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</si>
  <si>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</si>
  <si>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</si>
  <si>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</si>
  <si>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</si>
  <si>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</si>
  <si>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</si>
  <si>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</si>
  <si>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</si>
  <si>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</si>
  <si>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</si>
  <si>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</si>
  <si>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</si>
  <si>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</si>
  <si>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</si>
  <si>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</si>
  <si>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</si>
  <si>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</si>
  <si>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</si>
  <si>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</si>
  <si>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</si>
  <si>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</si>
  <si>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</si>
  <si>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</si>
  <si>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</si>
  <si>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</si>
  <si>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</si>
  <si>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</si>
  <si>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</si>
  <si>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</si>
  <si>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</si>
  <si>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</si>
  <si>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</si>
  <si>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</si>
  <si>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</si>
  <si>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</si>
  <si>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</si>
  <si>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</si>
  <si>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</si>
  <si>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</si>
  <si>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</si>
  <si>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</si>
  <si>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</si>
  <si>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</si>
  <si>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</si>
  <si>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</si>
  <si>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</si>
  <si>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</si>
  <si>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</si>
  <si>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</si>
  <si>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</si>
  <si>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</si>
  <si>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</si>
  <si>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</si>
  <si>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</si>
  <si>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</si>
  <si>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</si>
  <si>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</si>
  <si>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</si>
  <si>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</si>
  <si>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</si>
  <si>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</si>
  <si>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</si>
  <si>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</si>
  <si>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</si>
  <si>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</si>
  <si>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</si>
  <si>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</si>
  <si>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</si>
  <si>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</si>
  <si>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</si>
  <si>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</si>
  <si>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</si>
  <si>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</si>
  <si>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</si>
  <si>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</si>
  <si>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</si>
  <si>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</si>
  <si>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</si>
  <si>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</si>
  <si>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</si>
  <si>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</si>
  <si>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</si>
  <si>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</si>
  <si>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</si>
  <si>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</si>
  <si>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</si>
  <si>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</si>
  <si>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</si>
  <si>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</si>
  <si>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</si>
  <si>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</si>
  <si>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</si>
  <si>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</si>
  <si>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</si>
  <si>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</si>
  <si>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南牧村</t>
  </si>
  <si>
    <t>法非適用</t>
  </si>
  <si>
    <t>下水道事業</t>
  </si>
  <si>
    <t>特定地域生活排水処理</t>
  </si>
  <si>
    <t>K2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</si>
  <si>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</si>
  <si>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</si>
  <si>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</si>
  <si>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</si>
  <si>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</si>
  <si>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</si>
  <si>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</si>
  <si>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</si>
  <si>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</si>
  <si>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</si>
  <si>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</si>
  <si>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</si>
  <si>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</si>
  <si>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</si>
  <si>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村の施策として、移住希望者に空き家を紹介する活動に力を入れるため、今後、改築に伴う合併処理浄化槽の設置が期待される。一方では設置済み住宅が空き家になり、その影響で使用料収入が減少となることが考えられるので、その対策についても検討してきいたい。今後も浄化槽の設置の普及を図り、南牧川の水質保全を努めていきたい。
</t>
    <rPh sb="2" eb="4">
      <t>シサク</t>
    </rPh>
    <rPh sb="64" eb="65">
      <t>ズ</t>
    </rPh>
    <rPh sb="66" eb="68">
      <t>ジュウタク</t>
    </rPh>
    <rPh sb="69" eb="70">
      <t>ア</t>
    </rPh>
    <rPh sb="71" eb="72">
      <t>ヤ</t>
    </rPh>
    <rPh sb="78" eb="80">
      <t>エイキョウ</t>
    </rPh>
    <rPh sb="81" eb="84">
      <t>シヨウリョウ</t>
    </rPh>
    <rPh sb="84" eb="86">
      <t>シュウニュウ</t>
    </rPh>
    <rPh sb="87" eb="89">
      <t>ゲンショウ</t>
    </rPh>
    <rPh sb="95" eb="96">
      <t>カンガ</t>
    </rPh>
    <rPh sb="105" eb="107">
      <t>タイサク</t>
    </rPh>
    <rPh sb="112" eb="114">
      <t>ケントウ</t>
    </rPh>
    <rPh sb="121" eb="123">
      <t>コンゴ</t>
    </rPh>
    <rPh sb="124" eb="127">
      <t>ジョウカソウ</t>
    </rPh>
    <rPh sb="128" eb="130">
      <t>セッチ</t>
    </rPh>
    <rPh sb="131" eb="133">
      <t>フキュウ</t>
    </rPh>
    <rPh sb="134" eb="135">
      <t>ハカ</t>
    </rPh>
    <rPh sb="137" eb="139">
      <t>ナンモク</t>
    </rPh>
    <rPh sb="139" eb="140">
      <t>カワ</t>
    </rPh>
    <rPh sb="141" eb="143">
      <t>スイシツ</t>
    </rPh>
    <rPh sb="143" eb="145">
      <t>ホゼン</t>
    </rPh>
    <rPh sb="146" eb="147">
      <t>ツト</t>
    </rPh>
    <phoneticPr fontId="4"/>
  </si>
  <si>
    <t xml:space="preserve">③管渠改善率が該当数値なしである。
本村では、平成9年度より合併処理浄化槽を設置し約20年が経過している。ここ数年は、修繕する浄化槽も増えてきているので、今後の対策の検討が必要となる。
</t>
    <rPh sb="41" eb="42">
      <t>ヤク</t>
    </rPh>
    <rPh sb="44" eb="45">
      <t>ネン</t>
    </rPh>
    <rPh sb="46" eb="48">
      <t>ケイカ</t>
    </rPh>
    <rPh sb="55" eb="57">
      <t>スウネン</t>
    </rPh>
    <rPh sb="59" eb="61">
      <t>シュウゼン</t>
    </rPh>
    <rPh sb="63" eb="66">
      <t>ジョウカソウ</t>
    </rPh>
    <rPh sb="67" eb="68">
      <t>フ</t>
    </rPh>
    <rPh sb="77" eb="79">
      <t>コンゴ</t>
    </rPh>
    <rPh sb="80" eb="82">
      <t>タイサク</t>
    </rPh>
    <rPh sb="83" eb="85">
      <t>ケントウ</t>
    </rPh>
    <rPh sb="86" eb="88">
      <t>ヒツヨウ</t>
    </rPh>
    <phoneticPr fontId="4"/>
  </si>
  <si>
    <t>①収益的収支比率は年々上昇傾向である。浄化槽の設置基数の増により、使用料も前年度より増となっている。引き続き改善に向けての努力を図ってきたい。
⑤類似団体に比べ経費回収率が低い。汚水処理に係る費用を使用料以外の収入で賄っている。村の施策として、移住希望者に空き家を紹介する活動に力をいれているため、住宅の改築等に伴い浄化槽の設置が期待できるため、徐々にではあるが使用料収入が増え、経費回収率の上昇が期待できる。　　　　　　　　　　　　　　　　　　　　　⑥汚水処理原価は70円前後で推移している。設置基数は新設もあるが休止もあるため、総体的に大きな変動が見受けられない。
⑦施設利用率は、ここ5年間は100％であり、適正規模であると思われる。　　　　　　　　　　　　　⑧水洗化率は、ここ5年間は100％であり公共用水域の水質保全が保たれている。</t>
    <rPh sb="1" eb="3">
      <t>シュウエキ</t>
    </rPh>
    <rPh sb="3" eb="4">
      <t>テキ</t>
    </rPh>
    <rPh sb="4" eb="6">
      <t>シュウシ</t>
    </rPh>
    <rPh sb="6" eb="8">
      <t>ヒリツ</t>
    </rPh>
    <rPh sb="9" eb="11">
      <t>ネンネン</t>
    </rPh>
    <rPh sb="11" eb="13">
      <t>ジョウショウ</t>
    </rPh>
    <rPh sb="13" eb="15">
      <t>ケイコウ</t>
    </rPh>
    <rPh sb="19" eb="22">
      <t>ジョウカソウ</t>
    </rPh>
    <rPh sb="23" eb="25">
      <t>セッチ</t>
    </rPh>
    <rPh sb="25" eb="27">
      <t>キスウ</t>
    </rPh>
    <rPh sb="28" eb="29">
      <t>ゾウ</t>
    </rPh>
    <rPh sb="33" eb="36">
      <t>シヨウリョウ</t>
    </rPh>
    <rPh sb="37" eb="40">
      <t>ゼンネンド</t>
    </rPh>
    <rPh sb="42" eb="43">
      <t>ゾウ</t>
    </rPh>
    <rPh sb="50" eb="51">
      <t>ヒ</t>
    </rPh>
    <rPh sb="52" eb="53">
      <t>ツヅ</t>
    </rPh>
    <rPh sb="54" eb="56">
      <t>カイゼン</t>
    </rPh>
    <rPh sb="57" eb="58">
      <t>ム</t>
    </rPh>
    <rPh sb="61" eb="63">
      <t>ドリョク</t>
    </rPh>
    <rPh sb="64" eb="65">
      <t>ハカ</t>
    </rPh>
    <rPh sb="73" eb="75">
      <t>ルイジ</t>
    </rPh>
    <rPh sb="75" eb="77">
      <t>ダンタイ</t>
    </rPh>
    <rPh sb="78" eb="79">
      <t>クラ</t>
    </rPh>
    <rPh sb="80" eb="82">
      <t>ケイヒ</t>
    </rPh>
    <rPh sb="82" eb="84">
      <t>カイシュウ</t>
    </rPh>
    <rPh sb="84" eb="85">
      <t>リツ</t>
    </rPh>
    <rPh sb="86" eb="87">
      <t>ヒク</t>
    </rPh>
    <rPh sb="89" eb="91">
      <t>オスイ</t>
    </rPh>
    <rPh sb="91" eb="93">
      <t>ショリ</t>
    </rPh>
    <rPh sb="94" eb="95">
      <t>カカ</t>
    </rPh>
    <rPh sb="96" eb="98">
      <t>ヒヨウ</t>
    </rPh>
    <rPh sb="108" eb="109">
      <t>マカナ</t>
    </rPh>
    <rPh sb="114" eb="115">
      <t>ムラ</t>
    </rPh>
    <rPh sb="116" eb="118">
      <t>シサク</t>
    </rPh>
    <rPh sb="149" eb="151">
      <t>ジュウタク</t>
    </rPh>
    <rPh sb="236" eb="237">
      <t>エン</t>
    </rPh>
    <rPh sb="237" eb="239">
      <t>ゼンゴ</t>
    </rPh>
    <rPh sb="240" eb="242">
      <t>スイイ</t>
    </rPh>
    <rPh sb="247" eb="249">
      <t>セッチ</t>
    </rPh>
    <rPh sb="249" eb="251">
      <t>キスウ</t>
    </rPh>
    <rPh sb="252" eb="254">
      <t>シンセツ</t>
    </rPh>
    <rPh sb="258" eb="260">
      <t>キュウシ</t>
    </rPh>
    <rPh sb="266" eb="269">
      <t>ソウタイテキ</t>
    </rPh>
    <rPh sb="270" eb="271">
      <t>オオ</t>
    </rPh>
    <rPh sb="273" eb="275">
      <t>ヘンドウ</t>
    </rPh>
    <rPh sb="276" eb="278">
      <t>ミウ</t>
    </rPh>
    <rPh sb="334" eb="337">
      <t>スイセンカ</t>
    </rPh>
    <rPh sb="337" eb="338">
      <t>リツ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</si>
</sst>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0A-461D-B416-07C7C77A9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785240"/>
        <c:axId val="111784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0A-461D-B416-07C7C77A9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785240"/>
        <c:axId val="111784064"/>
      </c:lineChart>
      <c:dateAx>
        <c:axId val="1117852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11784064"/>
        <c:crosses val="autoZero"/>
        <c:auto val="1"/>
        <c:lblOffset val="100"/>
        <c:baseTimeUnit val="years"/>
      </c:dateAx>
      <c:valAx>
        <c:axId val="111784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785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31-4FB5-85E1-7AB0BF451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790728"/>
        <c:axId val="111784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60.25</c:v>
                </c:pt>
                <c:pt idx="1">
                  <c:v>61.94</c:v>
                </c:pt>
                <c:pt idx="2">
                  <c:v>61.79</c:v>
                </c:pt>
                <c:pt idx="3">
                  <c:v>59.94</c:v>
                </c:pt>
                <c:pt idx="4">
                  <c:v>59.64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31-4FB5-85E1-7AB0BF451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790728"/>
        <c:axId val="111784456"/>
      </c:lineChart>
      <c:dateAx>
        <c:axId val="111790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11784456"/>
        <c:crosses val="autoZero"/>
        <c:auto val="1"/>
        <c:lblOffset val="100"/>
        <c:baseTimeUnit val="years"/>
      </c:dateAx>
      <c:valAx>
        <c:axId val="111784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790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91-4EB1-846E-5C55258F7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283968"/>
        <c:axId val="173278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95.26</c:v>
                </c:pt>
                <c:pt idx="1">
                  <c:v>94.14</c:v>
                </c:pt>
                <c:pt idx="2">
                  <c:v>92.44</c:v>
                </c:pt>
                <c:pt idx="3">
                  <c:v>89.66</c:v>
                </c:pt>
                <c:pt idx="4">
                  <c:v>90.63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91-4EB1-846E-5C55258F7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283968"/>
        <c:axId val="173278872"/>
      </c:lineChart>
      <c:dateAx>
        <c:axId val="1732839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3278872"/>
        <c:crosses val="autoZero"/>
        <c:auto val="1"/>
        <c:lblOffset val="100"/>
        <c:baseTimeUnit val="years"/>
      </c:dateAx>
      <c:valAx>
        <c:axId val="173278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283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70.2</c:v>
                </c:pt>
                <c:pt idx="1">
                  <c:v>72.87</c:v>
                </c:pt>
                <c:pt idx="2">
                  <c:v>74.94</c:v>
                </c:pt>
                <c:pt idx="3">
                  <c:v>76.03</c:v>
                </c:pt>
                <c:pt idx="4">
                  <c:v>76.069999999999993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30-4537-9BE3-45DFC6D12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786416"/>
        <c:axId val="111785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30-4537-9BE3-45DFC6D12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786416"/>
        <c:axId val="111785632"/>
      </c:lineChart>
      <c:dateAx>
        <c:axId val="1117864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11785632"/>
        <c:crosses val="autoZero"/>
        <c:auto val="1"/>
        <c:lblOffset val="100"/>
        <c:baseTimeUnit val="years"/>
      </c:dateAx>
      <c:valAx>
        <c:axId val="111785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786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09-45C6-8267-3E6ADCDCB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787200"/>
        <c:axId val="111786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09-45C6-8267-3E6ADCDCB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787200"/>
        <c:axId val="111786024"/>
      </c:lineChart>
      <c:dateAx>
        <c:axId val="1117872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11786024"/>
        <c:crosses val="autoZero"/>
        <c:auto val="1"/>
        <c:lblOffset val="100"/>
        <c:baseTimeUnit val="years"/>
      </c:dateAx>
      <c:valAx>
        <c:axId val="111786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787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D9-4579-9D61-2DF3271BE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790336"/>
        <c:axId val="111788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D9-4579-9D61-2DF3271BE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790336"/>
        <c:axId val="111788376"/>
      </c:lineChart>
      <c:dateAx>
        <c:axId val="1117903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11788376"/>
        <c:crosses val="autoZero"/>
        <c:auto val="1"/>
        <c:lblOffset val="100"/>
        <c:baseTimeUnit val="years"/>
      </c:dateAx>
      <c:valAx>
        <c:axId val="111788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790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62-4B62-860A-AEFE36F18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063336"/>
        <c:axId val="17306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62-4B62-860A-AEFE36F18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063336"/>
        <c:axId val="173060592"/>
      </c:lineChart>
      <c:dateAx>
        <c:axId val="1730633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3060592"/>
        <c:crosses val="autoZero"/>
        <c:auto val="1"/>
        <c:lblOffset val="100"/>
        <c:baseTimeUnit val="years"/>
      </c:dateAx>
      <c:valAx>
        <c:axId val="17306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063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C8-494B-9746-E1FD7478D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063728"/>
        <c:axId val="173066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C8-494B-9746-E1FD7478D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063728"/>
        <c:axId val="173066080"/>
      </c:lineChart>
      <c:dateAx>
        <c:axId val="173063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3066080"/>
        <c:crosses val="autoZero"/>
        <c:auto val="1"/>
        <c:lblOffset val="100"/>
        <c:baseTimeUnit val="years"/>
      </c:dateAx>
      <c:valAx>
        <c:axId val="173066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063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63-4A98-ABDB-9C1F97021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059808"/>
        <c:axId val="173060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241.49</c:v>
                </c:pt>
                <c:pt idx="1">
                  <c:v>248.44</c:v>
                </c:pt>
                <c:pt idx="2">
                  <c:v>244.85</c:v>
                </c:pt>
                <c:pt idx="3">
                  <c:v>296.89</c:v>
                </c:pt>
                <c:pt idx="4">
                  <c:v>270.57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63-4A98-ABDB-9C1F97021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059808"/>
        <c:axId val="173060200"/>
      </c:lineChart>
      <c:dateAx>
        <c:axId val="1730598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3060200"/>
        <c:crosses val="autoZero"/>
        <c:auto val="1"/>
        <c:lblOffset val="100"/>
        <c:baseTimeUnit val="years"/>
      </c:dateAx>
      <c:valAx>
        <c:axId val="173060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059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60.43</c:v>
                </c:pt>
                <c:pt idx="1">
                  <c:v>61.42</c:v>
                </c:pt>
                <c:pt idx="2">
                  <c:v>61.11</c:v>
                </c:pt>
                <c:pt idx="3">
                  <c:v>61.85</c:v>
                </c:pt>
                <c:pt idx="4">
                  <c:v>62.01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5-4729-BDF6-8A3709AF8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064512"/>
        <c:axId val="173065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65.7</c:v>
                </c:pt>
                <c:pt idx="1">
                  <c:v>66.73</c:v>
                </c:pt>
                <c:pt idx="2">
                  <c:v>64.78</c:v>
                </c:pt>
                <c:pt idx="3">
                  <c:v>63.06</c:v>
                </c:pt>
                <c:pt idx="4">
                  <c:v>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D5-4729-BDF6-8A3709AF8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064512"/>
        <c:axId val="173065688"/>
      </c:lineChart>
      <c:dateAx>
        <c:axId val="1730645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3065688"/>
        <c:crosses val="autoZero"/>
        <c:auto val="1"/>
        <c:lblOffset val="100"/>
        <c:baseTimeUnit val="years"/>
      </c:dateAx>
      <c:valAx>
        <c:axId val="173065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064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72.61</c:v>
                </c:pt>
                <c:pt idx="1">
                  <c:v>73.27</c:v>
                </c:pt>
                <c:pt idx="2">
                  <c:v>70.900000000000006</c:v>
                </c:pt>
                <c:pt idx="3">
                  <c:v>67.34</c:v>
                </c:pt>
                <c:pt idx="4">
                  <c:v>73.739999999999995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69-4100-BF55-5EE42553E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062944"/>
        <c:axId val="173060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247.94</c:v>
                </c:pt>
                <c:pt idx="1">
                  <c:v>241.29</c:v>
                </c:pt>
                <c:pt idx="2">
                  <c:v>250.21</c:v>
                </c:pt>
                <c:pt idx="3">
                  <c:v>264.77</c:v>
                </c:pt>
                <c:pt idx="4">
                  <c:v>269.33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69-4100-BF55-5EE42553E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062944"/>
        <c:axId val="173060984"/>
      </c:lineChart>
      <c:dateAx>
        <c:axId val="1730629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3060984"/>
        <c:crosses val="autoZero"/>
        <c:auto val="1"/>
        <c:lblOffset val="100"/>
        <c:baseTimeUnit val="years"/>
      </c:dateAx>
      <c:valAx>
        <c:axId val="173060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062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【307.23】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【272.98】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="55" zoomScaleNormal="55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2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2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5" t="str">
        <f>データ!H6</f>
        <v>群馬県　南牧村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特定地域生活排水処理</v>
      </c>
      <c r="Q8" s="72"/>
      <c r="R8" s="72"/>
      <c r="S8" s="72"/>
      <c r="T8" s="72"/>
      <c r="U8" s="72"/>
      <c r="V8" s="72"/>
      <c r="W8" s="72" t="str">
        <f>データ!L6</f>
        <v>K2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1786</v>
      </c>
      <c r="AM8" s="69"/>
      <c r="AN8" s="69"/>
      <c r="AO8" s="69"/>
      <c r="AP8" s="69"/>
      <c r="AQ8" s="69"/>
      <c r="AR8" s="69"/>
      <c r="AS8" s="69"/>
      <c r="AT8" s="68">
        <f>データ!T6</f>
        <v>118.83</v>
      </c>
      <c r="AU8" s="68"/>
      <c r="AV8" s="68"/>
      <c r="AW8" s="68"/>
      <c r="AX8" s="68"/>
      <c r="AY8" s="68"/>
      <c r="AZ8" s="68"/>
      <c r="BA8" s="68"/>
      <c r="BB8" s="68">
        <f>データ!U6</f>
        <v>15.03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48.19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3630</v>
      </c>
      <c r="AE10" s="69"/>
      <c r="AF10" s="69"/>
      <c r="AG10" s="69"/>
      <c r="AH10" s="69"/>
      <c r="AI10" s="69"/>
      <c r="AJ10" s="69"/>
      <c r="AK10" s="2"/>
      <c r="AL10" s="69">
        <f>データ!V6</f>
        <v>852</v>
      </c>
      <c r="AM10" s="69"/>
      <c r="AN10" s="69"/>
      <c r="AO10" s="69"/>
      <c r="AP10" s="69"/>
      <c r="AQ10" s="69"/>
      <c r="AR10" s="69"/>
      <c r="AS10" s="69"/>
      <c r="AT10" s="68">
        <f>データ!W6</f>
        <v>0.04</v>
      </c>
      <c r="AU10" s="68"/>
      <c r="AV10" s="68"/>
      <c r="AW10" s="68"/>
      <c r="AX10" s="68"/>
      <c r="AY10" s="68"/>
      <c r="AZ10" s="68"/>
      <c r="BA10" s="68"/>
      <c r="BB10" s="68">
        <f>データ!X6</f>
        <v>21300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2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2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84" t="s">
        <v>119</v>
      </c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6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84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6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84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6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84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6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84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6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84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6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84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6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84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6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84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6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84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6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84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6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84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6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84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6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84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6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84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6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84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6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84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6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84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6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84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86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84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6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84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86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84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  <c r="BZ37" s="86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84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6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84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86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84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  <c r="BZ40" s="86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84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  <c r="BZ41" s="86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84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86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84"/>
      <c r="BM43" s="85"/>
      <c r="BN43" s="85"/>
      <c r="BO43" s="85"/>
      <c r="BP43" s="85"/>
      <c r="BQ43" s="85"/>
      <c r="BR43" s="85"/>
      <c r="BS43" s="85"/>
      <c r="BT43" s="85"/>
      <c r="BU43" s="85"/>
      <c r="BV43" s="85"/>
      <c r="BW43" s="85"/>
      <c r="BX43" s="85"/>
      <c r="BY43" s="85"/>
      <c r="BZ43" s="86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87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9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118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2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2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117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2">
      <c r="C83" s="2" t="s">
        <v>30</v>
      </c>
    </row>
    <row r="84" spans="1:78" x14ac:dyDescent="0.2">
      <c r="C84" s="2"/>
    </row>
    <row r="85" spans="1:78" hidden="1" x14ac:dyDescent="0.2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2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【307.23】</v>
      </c>
      <c r="I86" s="26" t="str">
        <f>データ!CA6</f>
        <v>【59.98】</v>
      </c>
      <c r="J86" s="26" t="str">
        <f>データ!CL6</f>
        <v>【272.98】</v>
      </c>
      <c r="K86" s="26" t="str">
        <f>データ!CW6</f>
        <v>【58.71】</v>
      </c>
      <c r="L86" s="26" t="str">
        <f>データ!DH6</f>
        <v>【79.51】</v>
      </c>
      <c r="M86" s="26" t="s">
        <v>43</v>
      </c>
      <c r="N86" s="26" t="s">
        <v>43</v>
      </c>
      <c r="O86" s="26" t="str">
        <f>データ!EO6</f>
        <v>【-】</v>
      </c>
    </row>
  </sheetData>
  <sheetProtection algorithmName="SHA-512" hashValue="RCSsxhEM09qIQp7HlgwBJaWApwQxwiYlVzkp2LEDWT2/+bhdlWdsL5pEAbzbip7vLibmu8giGBFRo7boAwjq8g==" saltValue="c0ebgPLzPQRX/WzaSBY2fA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" x14ac:dyDescent="0.2"/>
  <cols>
    <col min="2" max="144" width="11.90625" customWidth="1"/>
  </cols>
  <sheetData>
    <row r="1" spans="1:145" x14ac:dyDescent="0.2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2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2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2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2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2">
      <c r="A6" s="28" t="s">
        <v>97</v>
      </c>
      <c r="B6" s="33">
        <f>B7</f>
        <v>2019</v>
      </c>
      <c r="C6" s="33">
        <f t="shared" ref="C6:X6" si="3">C7</f>
        <v>103837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群馬県　南牧村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48.19</v>
      </c>
      <c r="Q6" s="34">
        <f t="shared" si="3"/>
        <v>100</v>
      </c>
      <c r="R6" s="34">
        <f t="shared" si="3"/>
        <v>3630</v>
      </c>
      <c r="S6" s="34">
        <f t="shared" si="3"/>
        <v>1786</v>
      </c>
      <c r="T6" s="34">
        <f t="shared" si="3"/>
        <v>118.83</v>
      </c>
      <c r="U6" s="34">
        <f t="shared" si="3"/>
        <v>15.03</v>
      </c>
      <c r="V6" s="34">
        <f t="shared" si="3"/>
        <v>852</v>
      </c>
      <c r="W6" s="34">
        <f t="shared" si="3"/>
        <v>0.04</v>
      </c>
      <c r="X6" s="34">
        <f t="shared" si="3"/>
        <v>21300</v>
      </c>
      <c r="Y6" s="35">
        <f>IF(Y7="",NA(),Y7)</f>
        <v>70.2</v>
      </c>
      <c r="Z6" s="35">
        <f t="shared" ref="Z6:AH6" si="4">IF(Z7="",NA(),Z7)</f>
        <v>72.87</v>
      </c>
      <c r="AA6" s="35">
        <f t="shared" si="4"/>
        <v>74.94</v>
      </c>
      <c r="AB6" s="35">
        <f t="shared" si="4"/>
        <v>76.03</v>
      </c>
      <c r="AC6" s="35">
        <f t="shared" si="4"/>
        <v>76.069999999999993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241.49</v>
      </c>
      <c r="BL6" s="35">
        <f t="shared" si="7"/>
        <v>248.44</v>
      </c>
      <c r="BM6" s="35">
        <f t="shared" si="7"/>
        <v>244.85</v>
      </c>
      <c r="BN6" s="35">
        <f t="shared" si="7"/>
        <v>296.89</v>
      </c>
      <c r="BO6" s="35">
        <f t="shared" si="7"/>
        <v>270.57</v>
      </c>
      <c r="BP6" s="34" t="str">
        <f>IF(BP7="","",IF(BP7="-","【-】","【"&amp;SUBSTITUTE(TEXT(BP7,"#,##0.00"),"-","△")&amp;"】"))</f>
        <v>【307.23】</v>
      </c>
      <c r="BQ6" s="35">
        <f>IF(BQ7="",NA(),BQ7)</f>
        <v>60.43</v>
      </c>
      <c r="BR6" s="35">
        <f t="shared" ref="BR6:BZ6" si="8">IF(BR7="",NA(),BR7)</f>
        <v>61.42</v>
      </c>
      <c r="BS6" s="35">
        <f t="shared" si="8"/>
        <v>61.11</v>
      </c>
      <c r="BT6" s="35">
        <f t="shared" si="8"/>
        <v>61.85</v>
      </c>
      <c r="BU6" s="35">
        <f t="shared" si="8"/>
        <v>62.01</v>
      </c>
      <c r="BV6" s="35">
        <f t="shared" si="8"/>
        <v>65.7</v>
      </c>
      <c r="BW6" s="35">
        <f t="shared" si="8"/>
        <v>66.73</v>
      </c>
      <c r="BX6" s="35">
        <f t="shared" si="8"/>
        <v>64.78</v>
      </c>
      <c r="BY6" s="35">
        <f t="shared" si="8"/>
        <v>63.06</v>
      </c>
      <c r="BZ6" s="35">
        <f t="shared" si="8"/>
        <v>62.5</v>
      </c>
      <c r="CA6" s="34" t="str">
        <f>IF(CA7="","",IF(CA7="-","【-】","【"&amp;SUBSTITUTE(TEXT(CA7,"#,##0.00"),"-","△")&amp;"】"))</f>
        <v>【59.98】</v>
      </c>
      <c r="CB6" s="35">
        <f>IF(CB7="",NA(),CB7)</f>
        <v>72.61</v>
      </c>
      <c r="CC6" s="35">
        <f t="shared" ref="CC6:CK6" si="9">IF(CC7="",NA(),CC7)</f>
        <v>73.27</v>
      </c>
      <c r="CD6" s="35">
        <f t="shared" si="9"/>
        <v>70.900000000000006</v>
      </c>
      <c r="CE6" s="35">
        <f t="shared" si="9"/>
        <v>67.34</v>
      </c>
      <c r="CF6" s="35">
        <f t="shared" si="9"/>
        <v>73.739999999999995</v>
      </c>
      <c r="CG6" s="35">
        <f t="shared" si="9"/>
        <v>247.94</v>
      </c>
      <c r="CH6" s="35">
        <f t="shared" si="9"/>
        <v>241.29</v>
      </c>
      <c r="CI6" s="35">
        <f t="shared" si="9"/>
        <v>250.21</v>
      </c>
      <c r="CJ6" s="35">
        <f t="shared" si="9"/>
        <v>264.77</v>
      </c>
      <c r="CK6" s="35">
        <f t="shared" si="9"/>
        <v>269.33</v>
      </c>
      <c r="CL6" s="34" t="str">
        <f>IF(CL7="","",IF(CL7="-","【-】","【"&amp;SUBSTITUTE(TEXT(CL7,"#,##0.00"),"-","△")&amp;"】"))</f>
        <v>【272.98】</v>
      </c>
      <c r="CM6" s="35">
        <f>IF(CM7="",NA(),CM7)</f>
        <v>100</v>
      </c>
      <c r="CN6" s="35">
        <f t="shared" ref="CN6:CV6" si="10">IF(CN7="",NA(),CN7)</f>
        <v>100</v>
      </c>
      <c r="CO6" s="35">
        <f t="shared" si="10"/>
        <v>100</v>
      </c>
      <c r="CP6" s="35">
        <f t="shared" si="10"/>
        <v>100</v>
      </c>
      <c r="CQ6" s="35">
        <f t="shared" si="10"/>
        <v>100</v>
      </c>
      <c r="CR6" s="35">
        <f t="shared" si="10"/>
        <v>60.25</v>
      </c>
      <c r="CS6" s="35">
        <f t="shared" si="10"/>
        <v>61.94</v>
      </c>
      <c r="CT6" s="35">
        <f t="shared" si="10"/>
        <v>61.79</v>
      </c>
      <c r="CU6" s="35">
        <f t="shared" si="10"/>
        <v>59.94</v>
      </c>
      <c r="CV6" s="35">
        <f t="shared" si="10"/>
        <v>59.64</v>
      </c>
      <c r="CW6" s="34" t="str">
        <f>IF(CW7="","",IF(CW7="-","【-】","【"&amp;SUBSTITUTE(TEXT(CW7,"#,##0.00"),"-","△")&amp;"】"))</f>
        <v>【58.71】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95.26</v>
      </c>
      <c r="DD6" s="35">
        <f t="shared" si="11"/>
        <v>94.14</v>
      </c>
      <c r="DE6" s="35">
        <f t="shared" si="11"/>
        <v>92.44</v>
      </c>
      <c r="DF6" s="35">
        <f t="shared" si="11"/>
        <v>89.66</v>
      </c>
      <c r="DG6" s="35">
        <f t="shared" si="11"/>
        <v>90.63</v>
      </c>
      <c r="DH6" s="34" t="str">
        <f>IF(DH7="","",IF(DH7="-","【-】","【"&amp;SUBSTITUTE(TEXT(DH7,"#,##0.00"),"-","△")&amp;"】"))</f>
        <v>【79.51】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2">
      <c r="A7" s="28"/>
      <c r="B7" s="37">
        <v>2019</v>
      </c>
      <c r="C7" s="37">
        <v>103837</v>
      </c>
      <c r="D7" s="37">
        <v>47</v>
      </c>
      <c r="E7" s="37">
        <v>18</v>
      </c>
      <c r="F7" s="37">
        <v>0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48.19</v>
      </c>
      <c r="Q7" s="38">
        <v>100</v>
      </c>
      <c r="R7" s="38">
        <v>3630</v>
      </c>
      <c r="S7" s="38">
        <v>1786</v>
      </c>
      <c r="T7" s="38">
        <v>118.83</v>
      </c>
      <c r="U7" s="38">
        <v>15.03</v>
      </c>
      <c r="V7" s="38">
        <v>852</v>
      </c>
      <c r="W7" s="38">
        <v>0.04</v>
      </c>
      <c r="X7" s="38">
        <v>21300</v>
      </c>
      <c r="Y7" s="38">
        <v>70.2</v>
      </c>
      <c r="Z7" s="38">
        <v>72.87</v>
      </c>
      <c r="AA7" s="38">
        <v>74.94</v>
      </c>
      <c r="AB7" s="38">
        <v>76.03</v>
      </c>
      <c r="AC7" s="38">
        <v>76.069999999999993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241.49</v>
      </c>
      <c r="BL7" s="38">
        <v>248.44</v>
      </c>
      <c r="BM7" s="38">
        <v>244.85</v>
      </c>
      <c r="BN7" s="38">
        <v>296.89</v>
      </c>
      <c r="BO7" s="38">
        <v>270.57</v>
      </c>
      <c r="BP7" s="38">
        <v>307.23</v>
      </c>
      <c r="BQ7" s="38">
        <v>60.43</v>
      </c>
      <c r="BR7" s="38">
        <v>61.42</v>
      </c>
      <c r="BS7" s="38">
        <v>61.11</v>
      </c>
      <c r="BT7" s="38">
        <v>61.85</v>
      </c>
      <c r="BU7" s="38">
        <v>62.01</v>
      </c>
      <c r="BV7" s="38">
        <v>65.7</v>
      </c>
      <c r="BW7" s="38">
        <v>66.73</v>
      </c>
      <c r="BX7" s="38">
        <v>64.78</v>
      </c>
      <c r="BY7" s="38">
        <v>63.06</v>
      </c>
      <c r="BZ7" s="38">
        <v>62.5</v>
      </c>
      <c r="CA7" s="38">
        <v>59.98</v>
      </c>
      <c r="CB7" s="38">
        <v>72.61</v>
      </c>
      <c r="CC7" s="38">
        <v>73.27</v>
      </c>
      <c r="CD7" s="38">
        <v>70.900000000000006</v>
      </c>
      <c r="CE7" s="38">
        <v>67.34</v>
      </c>
      <c r="CF7" s="38">
        <v>73.739999999999995</v>
      </c>
      <c r="CG7" s="38">
        <v>247.94</v>
      </c>
      <c r="CH7" s="38">
        <v>241.29</v>
      </c>
      <c r="CI7" s="38">
        <v>250.21</v>
      </c>
      <c r="CJ7" s="38">
        <v>264.77</v>
      </c>
      <c r="CK7" s="38">
        <v>269.33</v>
      </c>
      <c r="CL7" s="38">
        <v>272.98</v>
      </c>
      <c r="CM7" s="38">
        <v>100</v>
      </c>
      <c r="CN7" s="38">
        <v>100</v>
      </c>
      <c r="CO7" s="38">
        <v>100</v>
      </c>
      <c r="CP7" s="38">
        <v>100</v>
      </c>
      <c r="CQ7" s="38">
        <v>100</v>
      </c>
      <c r="CR7" s="38">
        <v>60.25</v>
      </c>
      <c r="CS7" s="38">
        <v>61.94</v>
      </c>
      <c r="CT7" s="38">
        <v>61.79</v>
      </c>
      <c r="CU7" s="38">
        <v>59.94</v>
      </c>
      <c r="CV7" s="38">
        <v>59.64</v>
      </c>
      <c r="CW7" s="38">
        <v>58.71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95.26</v>
      </c>
      <c r="DD7" s="38">
        <v>94.14</v>
      </c>
      <c r="DE7" s="38">
        <v>92.44</v>
      </c>
      <c r="DF7" s="38">
        <v>89.66</v>
      </c>
      <c r="DG7" s="38">
        <v>90.63</v>
      </c>
      <c r="DH7" s="38">
        <v>79.510000000000005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104</v>
      </c>
      <c r="EF7" s="38" t="s">
        <v>104</v>
      </c>
      <c r="EG7" s="38" t="s">
        <v>104</v>
      </c>
      <c r="EH7" s="38" t="s">
        <v>104</v>
      </c>
      <c r="EI7" s="38" t="s">
        <v>104</v>
      </c>
      <c r="EJ7" s="38" t="s">
        <v>104</v>
      </c>
      <c r="EK7" s="38" t="s">
        <v>104</v>
      </c>
      <c r="EL7" s="38" t="s">
        <v>104</v>
      </c>
      <c r="EM7" s="38" t="s">
        <v>104</v>
      </c>
      <c r="EN7" s="38" t="s">
        <v>104</v>
      </c>
      <c r="EO7" s="38" t="s">
        <v>104</v>
      </c>
    </row>
    <row r="8" spans="1:145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2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2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2">
      <c r="B13" t="s">
        <v>113</v>
      </c>
      <c r="C13" t="s">
        <v>114</v>
      </c>
      <c r="D13" t="s">
        <v>114</v>
      </c>
      <c r="E13" t="s">
        <v>113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2021-02-23T23:15:34Z</cp:lastPrinted>
  <dcterms:created xsi:type="dcterms:W3CDTF">2020-12-04T03:16:25Z</dcterms:created>
  <dcterms:modified xsi:type="dcterms:W3CDTF">2021-02-23T23:15:39Z</dcterms:modified>
  <cp:category/>
</cp:coreProperties>
</file>