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305AAA03-07F0-4A8F-8EFB-729FA3339729}" xr6:coauthVersionLast="36" xr6:coauthVersionMax="36" xr10:uidLastSave="{00000000-0000-0000-0000-000000000000}"/>
  <workbookProtection workbookAlgorithmName="SHA-512" workbookHashValue="exmYKGF0rRXCZy2vbXxH3l/1f/wwtpMEmuieXned/7IEgu/46nlVzmSQQXW4tnxqttmJafhMPvPDzCpDq4Z/og==" workbookSaltValue="Ud/wx1cPJVxw69SaRYNQXg==" workbookSpinCount="100000" lockStructure="1"/>
  <bookViews>
    <workbookView xWindow="0" yWindow="0" windowWidth="28800" windowHeight="12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D10" i="4"/>
  <c r="P10" i="4"/>
  <c r="I10" i="4"/>
  <c r="B10"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<sst xmlns="http://schemas.openxmlformats.org/spreadsheetml/2006/main" count="247" uniqueCount="120">
  <si>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</si>
  <si>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</si>
  <si>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</si>
  <si>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</si>
  <si>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</si>
  <si>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</si>
  <si>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</si>
  <si>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</si>
  <si>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</si>
  <si>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</si>
  <si>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</si>
  <si>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</si>
  <si>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</si>
  <si>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</si>
  <si>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</si>
  <si>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</si>
  <si>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</si>
  <si>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</si>
  <si>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</si>
  <si>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</si>
  <si>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</si>
  <si>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</si>
  <si>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</si>
  <si>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</si>
  <si>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</si>
  <si>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</si>
  <si>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</si>
  <si>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</si>
  <si>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</si>
  <si>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</si>
  <si>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</si>
  <si>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</si>
  <si>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</si>
  <si>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</si>
  <si>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</si>
  <si>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</si>
  <si>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</si>
  <si>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</si>
  <si>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</si>
  <si>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</si>
  <si>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</si>
  <si>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</si>
  <si>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</si>
  <si>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</si>
  <si>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</si>
  <si>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</si>
  <si>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</si>
  <si>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</si>
  <si>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</si>
  <si>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</si>
  <si>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</si>
  <si>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</si>
  <si>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</si>
  <si>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</si>
  <si>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</si>
  <si>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</si>
  <si>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</si>
  <si>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</si>
  <si>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</si>
  <si>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</si>
  <si>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</si>
  <si>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</si>
  <si>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</si>
  <si>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</si>
  <si>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</si>
  <si>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</si>
  <si>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</si>
  <si>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</si>
  <si>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</si>
  <si>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</si>
  <si>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</si>
  <si>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</si>
  <si>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</si>
  <si>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</si>
  <si>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</si>
  <si>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</si>
  <si>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</si>
  <si>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</si>
  <si>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</si>
  <si>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</si>
  <si>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</si>
  <si>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</si>
  <si>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</si>
  <si>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</si>
  <si>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</si>
  <si>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</si>
  <si>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</si>
  <si>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</si>
  <si>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</si>
  <si>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</si>
  <si>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</si>
  <si>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</si>
  <si>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</si>
  <si>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</si>
  <si>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</si>
  <si>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</si>
  <si>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</si>
  <si>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</si>
  <si>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</si>
  <si>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</si>
  <si>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</si>
  <si>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</si>
  <si>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</si>
  <si>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</si>
  <si>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</si>
  <si>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</si>
  <si>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</si>
  <si>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</si>
  <si>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</si>
  <si>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</si>
  <si>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</si>
  <si>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</si>
  <si>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</si>
  <si>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</si>
  <si>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</si>
  <si>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</si>
  <si>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</si>
  <si>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合併処理浄化槽の耐用年数は30年とされているが、整備から20年以上経過した浄化槽もあるため、今後だんだんと更新時期を迎える浄化槽が増加することが見込まれる。付帯する電気設備関係については5年～10年程度で更新を行っていく。</t>
    <phoneticPr fontId="4"/>
  </si>
  <si>
    <t>施設の更新については近年見込まれないが、修繕等の経費については一定額が必要とされている。
企業債償還の費用及び、維持管理の一部の経費については、一般会計からの繰入によりまかなっているが、環境保全の一環として普及の推進を行っているため、利用料の見直しについては企業会計の観点のみではなく環境保全の観点からも慎重に行う必要がある。
2020年度から公営企業会計移行の準備を開始する。</t>
    <rPh sb="168" eb="170">
      <t>ネンド</t>
    </rPh>
    <rPh sb="181" eb="183">
      <t>ジュンビ</t>
    </rPh>
    <rPh sb="184" eb="186">
      <t>カイシ</t>
    </rPh>
    <phoneticPr fontId="4"/>
  </si>
  <si>
    <r>
      <t>①加入者の増加により収支の状況は安定してきているが、Ｒ１年度においては、台風災害の影響による浄化槽の修繕等にかかる費用が増えたため、収益的収支比率は減少している。
本村は源流域にあるため、下流域に安全な飲水を提供するため、昭和60年に浄化槽条例を制定し、いち早く普及を進めてきた。現在も住民の負担を軽減することによって浄化槽の普及に取り組んできている。今後も同程度の比率で推移するものと思われる。
④水質保全の一環として浄化槽の設置を推進しているため、整備については一般会計からの繰入をおこなっており比率が出ない状況である。
⑤浄化槽の</t>
    </r>
    <r>
      <rPr>
        <sz val="11"/>
        <rFont val="ＭＳ ゴシック"/>
        <family val="3"/>
        <charset val="128"/>
      </rPr>
      <t>普及と神流川の水質保全に対する啓発の一環と</t>
    </r>
    <r>
      <rPr>
        <sz val="11"/>
        <color theme="1"/>
        <rFont val="ＭＳ ゴシック"/>
        <family val="3"/>
        <charset val="128"/>
      </rPr>
      <t xml:space="preserve">して利用料を低額としているため経費回収率は低い。
⑥汚水処理原価は低い水準となっているが、更に効率的な汚水処理実施につとめる。
⑦施設利用率は安定している。
⑧特定地域生活排水処理事業における水洗化率は１００％となっている
</t>
    </r>
    <rPh sb="28" eb="30">
      <t>ネンド</t>
    </rPh>
    <rPh sb="36" eb="38">
      <t>タイフウ</t>
    </rPh>
    <rPh sb="38" eb="40">
      <t>サイガイ</t>
    </rPh>
    <rPh sb="41" eb="43">
      <t>エイキョウ</t>
    </rPh>
    <rPh sb="46" eb="49">
      <t>ジョウカソウ</t>
    </rPh>
    <rPh sb="50" eb="52">
      <t>シュウゼン</t>
    </rPh>
    <rPh sb="52" eb="53">
      <t>トウ</t>
    </rPh>
    <rPh sb="57" eb="59">
      <t>ヒヨウ</t>
    </rPh>
    <rPh sb="60" eb="61">
      <t>フ</t>
    </rPh>
    <rPh sb="74" eb="76">
      <t>ゲンショウ</t>
    </rPh>
    <rPh sb="271" eb="274">
      <t>カンナガワ</t>
    </rPh>
    <rPh sb="275" eb="277">
      <t>スイシツ</t>
    </rPh>
    <rPh sb="277" eb="279">
      <t>ホゼン</t>
    </rPh>
    <rPh sb="280" eb="281">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</si>
</sst>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3-4C51-8F11-21C98E9905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D3-4C51-8F11-21C98E9905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E20-49E4-A744-A6F84822F7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6E20-49E4-A744-A6F84822F7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2E2-4536-84C3-D98834EC9B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62E2-4536-84C3-D98834EC9B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73.63</c:v>
                </c:pt>
                <c:pt idx="1">
                  <c:v>75.38</c:v>
                </c:pt>
                <c:pt idx="2">
                  <c:v>68.7</c:v>
                </c:pt>
                <c:pt idx="3">
                  <c:v>70.11</c:v>
                </c:pt>
                <c:pt idx="4">
                  <c:v>64.03</c:v>
                </c:pt>
              </c:numCache>
            </c:numRef>
          </c:val>
          <c:extLst>
            <c:ext xmlns:c16="http://schemas.microsoft.com/office/drawing/2014/chart" uri="{C3380CC4-5D6E-409C-BE32-E72D297353CC}">
              <c16:uniqueId val="{00000000-FDC2-4C72-8759-638A1611AD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2-4C72-8759-638A1611AD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8-4D43-880F-BB7BA7E246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8-4D43-880F-BB7BA7E246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0-40BB-8BE9-44AA0DB167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0-40BB-8BE9-44AA0DB167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9F-4B69-988B-56BC333B2E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9F-4B69-988B-56BC333B2E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AF-4606-818D-FB16C99B77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F-4606-818D-FB16C99B77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FF-4377-8D09-F65006DBDA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85FF-4377-8D09-F65006DBDA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61.38</c:v>
                </c:pt>
                <c:pt idx="1">
                  <c:v>63.61</c:v>
                </c:pt>
                <c:pt idx="2">
                  <c:v>57.25</c:v>
                </c:pt>
                <c:pt idx="3">
                  <c:v>57.4</c:v>
                </c:pt>
                <c:pt idx="4">
                  <c:v>50.6</c:v>
                </c:pt>
              </c:numCache>
            </c:numRef>
          </c:val>
          <c:extLst>
            <c:ext xmlns:c16="http://schemas.microsoft.com/office/drawing/2014/chart" uri="{C3380CC4-5D6E-409C-BE32-E72D297353CC}">
              <c16:uniqueId val="{00000000-B466-44B6-BF14-0274A334FD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B466-44B6-BF14-0274A334FD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140.53</c:v>
                </c:pt>
                <c:pt idx="1">
                  <c:v>136.30000000000001</c:v>
                </c:pt>
                <c:pt idx="2">
                  <c:v>150</c:v>
                </c:pt>
                <c:pt idx="3">
                  <c:v>150.58000000000001</c:v>
                </c:pt>
                <c:pt idx="4">
                  <c:v>171.02</c:v>
                </c:pt>
              </c:numCache>
            </c:numRef>
          </c:val>
          <c:extLst>
            <c:ext xmlns:c16="http://schemas.microsoft.com/office/drawing/2014/chart" uri="{C3380CC4-5D6E-409C-BE32-E72D297353CC}">
              <c16:uniqueId val="{00000000-3B8B-4C86-B21E-A957C2DC00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3B8B-4C86-B21E-A957C2DC00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上野村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1158</v>
      </c>
      <c r="AM8" s="51"/>
      <c r="AN8" s="51"/>
      <c r="AO8" s="51"/>
      <c r="AP8" s="51"/>
      <c r="AQ8" s="51"/>
      <c r="AR8" s="51"/>
      <c r="AS8" s="51"/>
      <c r="AT8" s="46">
        <f>データ!T6</f>
        <v>181.85</v>
      </c>
      <c r="AU8" s="46"/>
      <c r="AV8" s="46"/>
      <c r="AW8" s="46"/>
      <c r="AX8" s="46"/>
      <c r="AY8" s="46"/>
      <c r="AZ8" s="46"/>
      <c r="BA8" s="46"/>
      <c r="BB8" s="46">
        <f>データ!U6</f>
        <v>6.37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78.760000000000005</v>
      </c>
      <c r="Q10" s="46"/>
      <c r="R10" s="46"/>
      <c r="S10" s="46"/>
      <c r="T10" s="46"/>
      <c r="U10" s="46"/>
      <c r="V10" s="46"/>
      <c r="W10" s="46">
        <f>データ!Q6</f>
        <v>100</v>
      </c>
      <c r="X10" s="46"/>
      <c r="Y10" s="46"/>
      <c r="Z10" s="46"/>
      <c r="AA10" s="46"/>
      <c r="AB10" s="46"/>
      <c r="AC10" s="46"/>
      <c r="AD10" s="51">
        <f>データ!R6</f>
        <v>1800</v>
      </c>
      <c r="AE10" s="51"/>
      <c r="AF10" s="51"/>
      <c r="AG10" s="51"/>
      <c r="AH10" s="51"/>
      <c r="AI10" s="51"/>
      <c r="AJ10" s="51"/>
      <c r="AK10" s="2"/>
      <c r="AL10" s="51">
        <f>データ!V6</f>
        <v>905</v>
      </c>
      <c r="AM10" s="51"/>
      <c r="AN10" s="51"/>
      <c r="AO10" s="51"/>
      <c r="AP10" s="51"/>
      <c r="AQ10" s="51"/>
      <c r="AR10" s="51"/>
      <c r="AS10" s="51"/>
      <c r="AT10" s="46">
        <f>データ!W6</f>
        <v>0.02</v>
      </c>
      <c r="AU10" s="46"/>
      <c r="AV10" s="46"/>
      <c r="AW10" s="46"/>
      <c r="AX10" s="46"/>
      <c r="AY10" s="46"/>
      <c r="AZ10" s="46"/>
      <c r="BA10" s="46"/>
      <c r="BB10" s="46">
        <f>データ!X6</f>
        <v>45250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LylfPAzruJZcsZM3kSOzBA3/woE4NDcqyFSiQoBgcSTo4UiBvYneYflTp76wjL2w3K6OWUESASBXs24/fTTKVA==" saltValue="/GCEPwLWPXWprWkwX0mN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103667</v>
      </c>
      <c r="D6" s="33">
        <f t="shared" si="3"/>
        <v>47</v>
      </c>
      <c r="E6" s="33">
        <f t="shared" si="3"/>
        <v>18</v>
      </c>
      <c r="F6" s="33">
        <f t="shared" si="3"/>
        <v>0</v>
      </c>
      <c r="G6" s="33">
        <f t="shared" si="3"/>
        <v>0</v>
      </c>
      <c r="H6" s="33" t="str">
        <f t="shared" si="3"/>
        <v>群馬県　上野村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78.760000000000005</v>
      </c>
      <c r="Q6" s="34">
        <f t="shared" si="3"/>
        <v>100</v>
      </c>
      <c r="R6" s="34">
        <f t="shared" si="3"/>
        <v>1800</v>
      </c>
      <c r="S6" s="34">
        <f t="shared" si="3"/>
        <v>1158</v>
      </c>
      <c r="T6" s="34">
        <f t="shared" si="3"/>
        <v>181.85</v>
      </c>
      <c r="U6" s="34">
        <f t="shared" si="3"/>
        <v>6.37</v>
      </c>
      <c r="V6" s="34">
        <f t="shared" si="3"/>
        <v>905</v>
      </c>
      <c r="W6" s="34">
        <f t="shared" si="3"/>
        <v>0.02</v>
      </c>
      <c r="X6" s="34">
        <f t="shared" si="3"/>
        <v>45250</v>
      </c>
      <c r="Y6" s="35">
        <f>IF(Y7="",NA(),Y7)</f>
        <v>73.63</v>
      </c>
      <c r="Z6" s="35">
        <f t="shared" ref="Z6:AH6" si="4">IF(Z7="",NA(),Z7)</f>
        <v>75.38</v>
      </c>
      <c r="AA6" s="35">
        <f t="shared" si="4"/>
        <v>68.7</v>
      </c>
      <c r="AB6" s="35">
        <f t="shared" si="4"/>
        <v>70.11</v>
      </c>
      <c r="AC6" s="35">
        <f t="shared" si="4"/>
        <v>64.03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61.38</v>
      </c>
      <c r="BR6" s="35">
        <f t="shared" ref="BR6:BZ6" si="8">IF(BR7="",NA(),BR7)</f>
        <v>63.61</v>
      </c>
      <c r="BS6" s="35">
        <f t="shared" si="8"/>
        <v>57.25</v>
      </c>
      <c r="BT6" s="35">
        <f t="shared" si="8"/>
        <v>57.4</v>
      </c>
      <c r="BU6" s="35">
        <f t="shared" si="8"/>
        <v>50.6</v>
      </c>
      <c r="BV6" s="35">
        <f t="shared" si="8"/>
        <v>65.7</v>
      </c>
      <c r="BW6" s="35">
        <f t="shared" si="8"/>
        <v>66.73</v>
      </c>
      <c r="BX6" s="35">
        <f t="shared" si="8"/>
        <v>64.78</v>
      </c>
      <c r="BY6" s="35">
        <f t="shared" si="8"/>
        <v>63.06</v>
      </c>
      <c r="BZ6" s="35">
        <f t="shared" si="8"/>
        <v>62.5</v>
      </c>
      <c r="CA6" s="34" t="str">
        <f>IF(CA7="","",IF(CA7="-","【-】","【"&amp;SUBSTITUTE(TEXT(CA7,"#,##0.00"),"-","△")&amp;"】"))</f>
        <v>【59.98】</v>
      </c>
      <c r="CB6" s="35">
        <f>IF(CB7="",NA(),CB7)</f>
        <v>140.53</v>
      </c>
      <c r="CC6" s="35">
        <f t="shared" ref="CC6:CK6" si="9">IF(CC7="",NA(),CC7)</f>
        <v>136.30000000000001</v>
      </c>
      <c r="CD6" s="35">
        <f t="shared" si="9"/>
        <v>150</v>
      </c>
      <c r="CE6" s="35">
        <f t="shared" si="9"/>
        <v>150.58000000000001</v>
      </c>
      <c r="CF6" s="35">
        <f t="shared" si="9"/>
        <v>171.02</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103667</v>
      </c>
      <c r="D7" s="37">
        <v>47</v>
      </c>
      <c r="E7" s="37">
        <v>18</v>
      </c>
      <c r="F7" s="37">
        <v>0</v>
      </c>
      <c r="G7" s="37">
        <v>0</v>
      </c>
      <c r="H7" s="37" t="s">
        <v>98</v>
      </c>
      <c r="I7" s="37" t="s">
        <v>99</v>
      </c>
      <c r="J7" s="37" t="s">
        <v>100</v>
      </c>
      <c r="K7" s="37" t="s">
        <v>101</v>
      </c>
      <c r="L7" s="37" t="s">
        <v>102</v>
      </c>
      <c r="M7" s="37" t="s">
        <v>103</v>
      </c>
      <c r="N7" s="38" t="s">
        <v>104</v>
      </c>
      <c r="O7" s="38" t="s">
        <v>105</v>
      </c>
      <c r="P7" s="38">
        <v>78.760000000000005</v>
      </c>
      <c r="Q7" s="38">
        <v>100</v>
      </c>
      <c r="R7" s="38">
        <v>1800</v>
      </c>
      <c r="S7" s="38">
        <v>1158</v>
      </c>
      <c r="T7" s="38">
        <v>181.85</v>
      </c>
      <c r="U7" s="38">
        <v>6.37</v>
      </c>
      <c r="V7" s="38">
        <v>905</v>
      </c>
      <c r="W7" s="38">
        <v>0.02</v>
      </c>
      <c r="X7" s="38">
        <v>45250</v>
      </c>
      <c r="Y7" s="38">
        <v>73.63</v>
      </c>
      <c r="Z7" s="38">
        <v>75.38</v>
      </c>
      <c r="AA7" s="38">
        <v>68.7</v>
      </c>
      <c r="AB7" s="38">
        <v>70.11</v>
      </c>
      <c r="AC7" s="38">
        <v>64.03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61.38</v>
      </c>
      <c r="BR7" s="38">
        <v>63.61</v>
      </c>
      <c r="BS7" s="38">
        <v>57.25</v>
      </c>
      <c r="BT7" s="38">
        <v>57.4</v>
      </c>
      <c r="BU7" s="38">
        <v>50.6</v>
      </c>
      <c r="BV7" s="38">
        <v>65.7</v>
      </c>
      <c r="BW7" s="38">
        <v>66.73</v>
      </c>
      <c r="BX7" s="38">
        <v>64.78</v>
      </c>
      <c r="BY7" s="38">
        <v>63.06</v>
      </c>
      <c r="BZ7" s="38">
        <v>62.5</v>
      </c>
      <c r="CA7" s="38">
        <v>59.98</v>
      </c>
      <c r="CB7" s="38">
        <v>140.53</v>
      </c>
      <c r="CC7" s="38">
        <v>136.30000000000001</v>
      </c>
      <c r="CD7" s="38">
        <v>150</v>
      </c>
      <c r="CE7" s="38">
        <v>150.58000000000001</v>
      </c>
      <c r="CF7" s="38">
        <v>171.02</v>
      </c>
      <c r="CG7" s="38">
        <v>247.94</v>
      </c>
      <c r="CH7" s="38">
        <v>241.29</v>
      </c>
      <c r="CI7" s="38">
        <v>250.21</v>
      </c>
      <c r="CJ7" s="38">
        <v>264.77</v>
      </c>
      <c r="CK7" s="38">
        <v>269.33</v>
      </c>
      <c r="CL7" s="38">
        <v>272.98</v>
      </c>
      <c r="CM7" s="38">
        <v>100</v>
      </c>
      <c r="CN7" s="38">
        <v>100</v>
      </c>
      <c r="CO7" s="38">
        <v>100</v>
      </c>
      <c r="CP7" s="38">
        <v>100</v>
      </c>
      <c r="CQ7" s="38">
        <v>100</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2021-02-23T23:10:59Z</cp:lastPrinted>
  <dcterms:created xsi:type="dcterms:W3CDTF">2020-12-04T03:16:21Z</dcterms:created>
  <dcterms:modified xsi:type="dcterms:W3CDTF">2021-02-23T23:11:01Z</dcterms:modified>
  <cp:category/>
</cp:coreProperties>
</file>