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9 藤岡市□■△▲\"/>
    </mc:Choice>
  </mc:AlternateContent>
  <xr:revisionPtr revIDLastSave="0" documentId="13_ncr:1_{7A48FAE9-FA69-46DC-83B6-4F30E797896E}" xr6:coauthVersionLast="36" xr6:coauthVersionMax="36" xr10:uidLastSave="{00000000-0000-0000-0000-000000000000}"/>
  <workbookProtection workbookAlgorithmName="SHA-512" workbookHashValue="COWZR6v13A1092EJTkhVVW430ksE3lbZWksGS7BStY2q7+FPvgakaXE/Ht/zLftLupObzlZhlcfFDRTx0MaQQA==" workbookSaltValue="wbDwCGTem9CjDX4hONt1d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B10" i="4"/>
  <c r="AL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<sst xmlns="http://schemas.openxmlformats.org/spreadsheetml/2006/main" count="247" uniqueCount="119">
  <si>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</si>
  <si>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</si>
  <si>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</si>
  <si>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</si>
  <si>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</si>
  <si>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</si>
  <si>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</si>
  <si>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</si>
  <si>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</si>
  <si>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</si>
  <si>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</si>
  <si>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</si>
  <si>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</si>
  <si>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</si>
  <si>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</si>
  <si>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</si>
  <si>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</si>
  <si>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</si>
  <si>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</si>
  <si>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</si>
  <si>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</si>
  <si>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</si>
  <si>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</si>
  <si>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</si>
  <si>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</si>
  <si>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</si>
  <si>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</si>
  <si>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</si>
  <si>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</si>
  <si>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</si>
  <si>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</si>
  <si>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</si>
  <si>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</si>
  <si>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</si>
  <si>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</si>
  <si>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</si>
  <si>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</si>
  <si>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</si>
  <si>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</si>
  <si>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</si>
  <si>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</si>
  <si>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</si>
  <si>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</si>
  <si>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</si>
  <si>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</si>
  <si>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</si>
  <si>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</si>
  <si>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</si>
  <si>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</si>
  <si>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</si>
  <si>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</si>
  <si>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</si>
  <si>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</si>
  <si>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</si>
  <si>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</si>
  <si>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</si>
  <si>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</si>
  <si>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</si>
  <si>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</si>
  <si>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</si>
  <si>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</si>
  <si>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</si>
  <si>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</si>
  <si>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</si>
  <si>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</si>
  <si>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</si>
  <si>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</si>
  <si>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</si>
  <si>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</si>
  <si>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</si>
  <si>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</si>
  <si>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</si>
  <si>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</si>
  <si>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</si>
  <si>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</si>
  <si>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</si>
  <si>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</si>
  <si>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</si>
  <si>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</si>
  <si>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</si>
  <si>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</si>
  <si>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</si>
  <si>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</si>
  <si>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</si>
  <si>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</si>
  <si>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</si>
  <si>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</si>
  <si>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</si>
  <si>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</si>
  <si>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</si>
  <si>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</si>
  <si>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</si>
  <si>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</si>
  <si>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</si>
  <si>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</si>
  <si>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</si>
  <si>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</si>
  <si>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</si>
  <si>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</si>
  <si>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</si>
  <si>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</si>
  <si>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</si>
  <si>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</si>
  <si>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</si>
  <si>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</si>
  <si>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</si>
  <si>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</si>
  <si>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</si>
  <si>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</si>
  <si>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</si>
  <si>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</si>
  <si>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</si>
  <si>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</si>
  <si>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</si>
  <si>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</si>
  <si>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</si>
  <si>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事業開始後20年経過し、ブロワ本体の耐用年数による交換等増加が見込まれる。
　各戸に整備した浄化槽機種に合ったブロワが必要であることや、経年により交換部品の供給が終了となった機種もあるため、引き続き計画的な更新を行うことが必要となっている。</t>
    <phoneticPr fontId="4"/>
  </si>
  <si>
    <t>　事業開始後20年経過したブロワ等の部品が供給終了となり本体交換が増え維持管理費が増加している。高齢者世帯が多い地区での事業のため料金改定は行っておらず、類似団体に比べ経費回収率が低くなっている。
　今年度繰入金の増により収益的収支増となっているが、新たな浄化槽の整備も少なく新規の料金収入増加も見込めないことから、新規の浄化槽整備は令和３年度より廃止し、既存浄化槽の維持管理を中心とした事業へ転換する。事業を継続していくためには健全経営を図るべく類似団体や経費回収率の経年比較等行いながら、適正な料金水準についても検討が必要と考えられる。</t>
    <rPh sb="132" eb="134">
      <t>セイビ</t>
    </rPh>
    <rPh sb="158" eb="160">
      <t>シンキ</t>
    </rPh>
    <rPh sb="161" eb="164">
      <t>ジョウカソウ</t>
    </rPh>
    <rPh sb="164" eb="166">
      <t>セイビ</t>
    </rPh>
    <rPh sb="167" eb="169">
      <t>レイワ</t>
    </rPh>
    <rPh sb="170" eb="172">
      <t>ネンド</t>
    </rPh>
    <rPh sb="174" eb="176">
      <t>ハイシ</t>
    </rPh>
    <rPh sb="178" eb="180">
      <t>キゾン</t>
    </rPh>
    <rPh sb="180" eb="183">
      <t>ジョウカソウ</t>
    </rPh>
    <rPh sb="184" eb="186">
      <t>イジ</t>
    </rPh>
    <rPh sb="186" eb="188">
      <t>カンリ</t>
    </rPh>
    <rPh sb="189" eb="191">
      <t>チュウシン</t>
    </rPh>
    <rPh sb="197" eb="199">
      <t>テンカン</t>
    </rPh>
    <rPh sb="202" eb="204">
      <t>ジギョウ</t>
    </rPh>
    <phoneticPr fontId="4"/>
  </si>
  <si>
    <t>　事業実施地域は高齢者世帯が多く、既に空き家となり使用休止となったケースが生じている。
　平成28年度実施したアンケートで設置希望とした世帯でも、高齢者世帯であり費用がかかることが理由で設置に至らない。
　当該年度は4基の整備に留まり、現行事業での浄化槽整備に対する住民ニーズは極めて少ないと考えられるため、令和３年度より新規の浄化槽整備は廃止する。
　本事業においては、整備済み浄化槽の維持管理に重点を置き経営の健全化を図るとともに、使用者への浄化槽の譲渡や、使用休止状態が続き再開が見込めない浄化槽等については撤去するなど、経営の効率性や使用者の利便性からも事業の方向性の検討が必要と考えられる。</t>
    <rPh sb="154" eb="156">
      <t>レイワ</t>
    </rPh>
    <rPh sb="157" eb="159">
      <t>ネンド</t>
    </rPh>
    <rPh sb="161" eb="163">
      <t>シンキ</t>
    </rPh>
    <rPh sb="164" eb="167">
      <t>ジョウカソウ</t>
    </rPh>
    <rPh sb="167" eb="169">
      <t>セイビ</t>
    </rPh>
    <rPh sb="170" eb="172">
      <t>ハイシ</t>
    </rPh>
    <rPh sb="218" eb="220">
      <t>シヨウ</t>
    </rPh>
    <rPh sb="220" eb="221">
      <t>シャ</t>
    </rPh>
    <rPh sb="223" eb="226">
      <t>ジョウカソウ</t>
    </rPh>
    <rPh sb="227" eb="229">
      <t>ジョウト</t>
    </rPh>
    <rPh sb="257" eb="259">
      <t>テッキョ</t>
    </rPh>
    <rPh sb="271" eb="273">
      <t>シヨウ</t>
    </rPh>
    <rPh sb="273" eb="274">
      <t>シャ</t>
    </rPh>
    <rPh sb="275" eb="278">
      <t>リベンセイ</t>
    </rPh>
    <rPh sb="281" eb="283">
      <t>ジギョウ</t>
    </rPh>
    <rPh sb="284" eb="287">
      <t>ホウコウセイ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</si>
</sst>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1D-4D5D-805D-6869DB0BAB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1D-4D5D-805D-6869DB0BAB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30-412F-9FE7-2123884742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3530-412F-9FE7-2123884742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5C3-474B-B7FE-1F7CDC7DD2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95C3-474B-B7FE-1F7CDC7DD2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98.03</c:v>
                </c:pt>
                <c:pt idx="1">
                  <c:v>99.07</c:v>
                </c:pt>
                <c:pt idx="2">
                  <c:v>100.91</c:v>
                </c:pt>
                <c:pt idx="3">
                  <c:v>108.79</c:v>
                </c:pt>
                <c:pt idx="4">
                  <c:v>115.71</c:v>
                </c:pt>
              </c:numCache>
            </c:numRef>
          </c:val>
          <c:extLst>
            <c:ext xmlns:c16="http://schemas.microsoft.com/office/drawing/2014/chart" uri="{C3380CC4-5D6E-409C-BE32-E72D297353CC}">
              <c16:uniqueId val="{00000000-6905-4D9B-8545-E07719FFF0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05-4D9B-8545-E07719FFF0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3A-4F51-B063-8E955DFA20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3A-4F51-B063-8E955DFA20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B4-4063-A9D1-AFE90CBFB9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4-4063-A9D1-AFE90CBFB9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6-49BA-A11C-C56A0C1B85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6-49BA-A11C-C56A0C1B85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5-4A27-9CB3-9530A33C63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5-4A27-9CB3-9530A33C63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537.27</c:v>
                </c:pt>
                <c:pt idx="1">
                  <c:v>556.49</c:v>
                </c:pt>
                <c:pt idx="2">
                  <c:v>535.9</c:v>
                </c:pt>
                <c:pt idx="3">
                  <c:v>466.72</c:v>
                </c:pt>
                <c:pt idx="4">
                  <c:v>399.04</c:v>
                </c:pt>
              </c:numCache>
            </c:numRef>
          </c:val>
          <c:extLst>
            <c:ext xmlns:c16="http://schemas.microsoft.com/office/drawing/2014/chart" uri="{C3380CC4-5D6E-409C-BE32-E72D297353CC}">
              <c16:uniqueId val="{00000000-0109-47C6-A712-4363136C5D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0109-47C6-A712-4363136C5D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61.57</c:v>
                </c:pt>
                <c:pt idx="1">
                  <c:v>62.27</c:v>
                </c:pt>
                <c:pt idx="2">
                  <c:v>60.85</c:v>
                </c:pt>
                <c:pt idx="3">
                  <c:v>62.26</c:v>
                </c:pt>
                <c:pt idx="4">
                  <c:v>59.99</c:v>
                </c:pt>
              </c:numCache>
            </c:numRef>
          </c:val>
          <c:extLst>
            <c:ext xmlns:c16="http://schemas.microsoft.com/office/drawing/2014/chart" uri="{C3380CC4-5D6E-409C-BE32-E72D297353CC}">
              <c16:uniqueId val="{00000000-AFBF-49E2-BAE1-89E4E9BE0E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AFBF-49E2-BAE1-89E4E9BE0E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162.26</c:v>
                </c:pt>
                <c:pt idx="1">
                  <c:v>161.47</c:v>
                </c:pt>
                <c:pt idx="2">
                  <c:v>166.47</c:v>
                </c:pt>
                <c:pt idx="3">
                  <c:v>157.88999999999999</c:v>
                </c:pt>
                <c:pt idx="4">
                  <c:v>164.76</c:v>
                </c:pt>
              </c:numCache>
            </c:numRef>
          </c:val>
          <c:extLst>
            <c:ext xmlns:c16="http://schemas.microsoft.com/office/drawing/2014/chart" uri="{C3380CC4-5D6E-409C-BE32-E72D297353CC}">
              <c16:uniqueId val="{00000000-F2BF-496A-8CE9-0846693B5C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F2BF-496A-8CE9-0846693B5C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藤岡市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65117</v>
      </c>
      <c r="AM8" s="69"/>
      <c r="AN8" s="69"/>
      <c r="AO8" s="69"/>
      <c r="AP8" s="69"/>
      <c r="AQ8" s="69"/>
      <c r="AR8" s="69"/>
      <c r="AS8" s="69"/>
      <c r="AT8" s="68">
        <f>データ!T6</f>
        <v>180.29</v>
      </c>
      <c r="AU8" s="68"/>
      <c r="AV8" s="68"/>
      <c r="AW8" s="68"/>
      <c r="AX8" s="68"/>
      <c r="AY8" s="68"/>
      <c r="AZ8" s="68"/>
      <c r="BA8" s="68"/>
      <c r="BB8" s="68">
        <f>データ!U6</f>
        <v>361.18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0.77</v>
      </c>
      <c r="Q10" s="68"/>
      <c r="R10" s="68"/>
      <c r="S10" s="68"/>
      <c r="T10" s="68"/>
      <c r="U10" s="68"/>
      <c r="V10" s="68"/>
      <c r="W10" s="68">
        <f>データ!Q6</f>
        <v>100</v>
      </c>
      <c r="X10" s="68"/>
      <c r="Y10" s="68"/>
      <c r="Z10" s="68"/>
      <c r="AA10" s="68"/>
      <c r="AB10" s="68"/>
      <c r="AC10" s="68"/>
      <c r="AD10" s="69">
        <f>データ!R6</f>
        <v>3560</v>
      </c>
      <c r="AE10" s="69"/>
      <c r="AF10" s="69"/>
      <c r="AG10" s="69"/>
      <c r="AH10" s="69"/>
      <c r="AI10" s="69"/>
      <c r="AJ10" s="69"/>
      <c r="AK10" s="2"/>
      <c r="AL10" s="69">
        <f>データ!V6</f>
        <v>499</v>
      </c>
      <c r="AM10" s="69"/>
      <c r="AN10" s="69"/>
      <c r="AO10" s="69"/>
      <c r="AP10" s="69"/>
      <c r="AQ10" s="69"/>
      <c r="AR10" s="69"/>
      <c r="AS10" s="69"/>
      <c r="AT10" s="68">
        <f>データ!W6</f>
        <v>0.09</v>
      </c>
      <c r="AU10" s="68"/>
      <c r="AV10" s="68"/>
      <c r="AW10" s="68"/>
      <c r="AX10" s="68"/>
      <c r="AY10" s="68"/>
      <c r="AZ10" s="68"/>
      <c r="BA10" s="68"/>
      <c r="BB10" s="68">
        <f>データ!X6</f>
        <v>5544.44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3efRWwSuRmfA90tBBA+MYsr/JLfaFkxzjajL4WCIEIbb648DYCqYYUvf/Jkal1C2h9vNlGYgtffIvVeOod09fQ==" saltValue="BjwYELlpHIKh5vRYA++4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102091</v>
      </c>
      <c r="D6" s="33">
        <f t="shared" si="3"/>
        <v>47</v>
      </c>
      <c r="E6" s="33">
        <f t="shared" si="3"/>
        <v>18</v>
      </c>
      <c r="F6" s="33">
        <f t="shared" si="3"/>
        <v>0</v>
      </c>
      <c r="G6" s="33">
        <f t="shared" si="3"/>
        <v>0</v>
      </c>
      <c r="H6" s="33" t="str">
        <f t="shared" si="3"/>
        <v>群馬県　藤岡市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0.77</v>
      </c>
      <c r="Q6" s="34">
        <f t="shared" si="3"/>
        <v>100</v>
      </c>
      <c r="R6" s="34">
        <f t="shared" si="3"/>
        <v>3560</v>
      </c>
      <c r="S6" s="34">
        <f t="shared" si="3"/>
        <v>65117</v>
      </c>
      <c r="T6" s="34">
        <f t="shared" si="3"/>
        <v>180.29</v>
      </c>
      <c r="U6" s="34">
        <f t="shared" si="3"/>
        <v>361.18</v>
      </c>
      <c r="V6" s="34">
        <f t="shared" si="3"/>
        <v>499</v>
      </c>
      <c r="W6" s="34">
        <f t="shared" si="3"/>
        <v>0.09</v>
      </c>
      <c r="X6" s="34">
        <f t="shared" si="3"/>
        <v>5544.44</v>
      </c>
      <c r="Y6" s="35">
        <f>IF(Y7="",NA(),Y7)</f>
        <v>98.03</v>
      </c>
      <c r="Z6" s="35">
        <f t="shared" ref="Z6:AH6" si="4">IF(Z7="",NA(),Z7)</f>
        <v>99.07</v>
      </c>
      <c r="AA6" s="35">
        <f t="shared" si="4"/>
        <v>100.91</v>
      </c>
      <c r="AB6" s="35">
        <f t="shared" si="4"/>
        <v>108.79</v>
      </c>
      <c r="AC6" s="35">
        <f t="shared" si="4"/>
        <v>115.71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537.27</v>
      </c>
      <c r="BG6" s="35">
        <f t="shared" ref="BG6:BO6" si="7">IF(BG7="",NA(),BG7)</f>
        <v>556.49</v>
      </c>
      <c r="BH6" s="35">
        <f t="shared" si="7"/>
        <v>535.9</v>
      </c>
      <c r="BI6" s="35">
        <f t="shared" si="7"/>
        <v>466.72</v>
      </c>
      <c r="BJ6" s="35">
        <f t="shared" si="7"/>
        <v>399.04</v>
      </c>
      <c r="BK6" s="35">
        <f t="shared" si="7"/>
        <v>241.49</v>
      </c>
      <c r="BL6" s="35">
        <f t="shared" si="7"/>
        <v>248.44</v>
      </c>
      <c r="BM6" s="35">
        <f t="shared" si="7"/>
        <v>244.85</v>
      </c>
      <c r="BN6" s="35">
        <f t="shared" si="7"/>
        <v>296.89</v>
      </c>
      <c r="BO6" s="35">
        <f t="shared" si="7"/>
        <v>270.57</v>
      </c>
      <c r="BP6" s="34" t="str">
        <f>IF(BP7="","",IF(BP7="-","【-】","【"&amp;SUBSTITUTE(TEXT(BP7,"#,##0.00"),"-","△")&amp;"】"))</f>
        <v>【307.23】</v>
      </c>
      <c r="BQ6" s="35">
        <f>IF(BQ7="",NA(),BQ7)</f>
        <v>61.57</v>
      </c>
      <c r="BR6" s="35">
        <f t="shared" ref="BR6:BZ6" si="8">IF(BR7="",NA(),BR7)</f>
        <v>62.27</v>
      </c>
      <c r="BS6" s="35">
        <f t="shared" si="8"/>
        <v>60.85</v>
      </c>
      <c r="BT6" s="35">
        <f t="shared" si="8"/>
        <v>62.26</v>
      </c>
      <c r="BU6" s="35">
        <f t="shared" si="8"/>
        <v>59.99</v>
      </c>
      <c r="BV6" s="35">
        <f t="shared" si="8"/>
        <v>65.7</v>
      </c>
      <c r="BW6" s="35">
        <f t="shared" si="8"/>
        <v>66.73</v>
      </c>
      <c r="BX6" s="35">
        <f t="shared" si="8"/>
        <v>64.78</v>
      </c>
      <c r="BY6" s="35">
        <f t="shared" si="8"/>
        <v>63.06</v>
      </c>
      <c r="BZ6" s="35">
        <f t="shared" si="8"/>
        <v>62.5</v>
      </c>
      <c r="CA6" s="34" t="str">
        <f>IF(CA7="","",IF(CA7="-","【-】","【"&amp;SUBSTITUTE(TEXT(CA7,"#,##0.00"),"-","△")&amp;"】"))</f>
        <v>【59.98】</v>
      </c>
      <c r="CB6" s="35">
        <f>IF(CB7="",NA(),CB7)</f>
        <v>162.26</v>
      </c>
      <c r="CC6" s="35">
        <f t="shared" ref="CC6:CK6" si="9">IF(CC7="",NA(),CC7)</f>
        <v>161.47</v>
      </c>
      <c r="CD6" s="35">
        <f t="shared" si="9"/>
        <v>166.47</v>
      </c>
      <c r="CE6" s="35">
        <f t="shared" si="9"/>
        <v>157.88999999999999</v>
      </c>
      <c r="CF6" s="35">
        <f t="shared" si="9"/>
        <v>164.76</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102091</v>
      </c>
      <c r="D7" s="37">
        <v>47</v>
      </c>
      <c r="E7" s="37">
        <v>18</v>
      </c>
      <c r="F7" s="37">
        <v>0</v>
      </c>
      <c r="G7" s="37">
        <v>0</v>
      </c>
      <c r="H7" s="37" t="s">
        <v>97</v>
      </c>
      <c r="I7" s="37" t="s">
        <v>98</v>
      </c>
      <c r="J7" s="37" t="s">
        <v>99</v>
      </c>
      <c r="K7" s="37" t="s">
        <v>100</v>
      </c>
      <c r="L7" s="37" t="s">
        <v>101</v>
      </c>
      <c r="M7" s="37" t="s">
        <v>102</v>
      </c>
      <c r="N7" s="38" t="s">
        <v>103</v>
      </c>
      <c r="O7" s="38" t="s">
        <v>104</v>
      </c>
      <c r="P7" s="38">
        <v>0.77</v>
      </c>
      <c r="Q7" s="38">
        <v>100</v>
      </c>
      <c r="R7" s="38">
        <v>3560</v>
      </c>
      <c r="S7" s="38">
        <v>65117</v>
      </c>
      <c r="T7" s="38">
        <v>180.29</v>
      </c>
      <c r="U7" s="38">
        <v>361.18</v>
      </c>
      <c r="V7" s="38">
        <v>499</v>
      </c>
      <c r="W7" s="38">
        <v>0.09</v>
      </c>
      <c r="X7" s="38">
        <v>5544.44</v>
      </c>
      <c r="Y7" s="38">
        <v>98.03</v>
      </c>
      <c r="Z7" s="38">
        <v>99.07</v>
      </c>
      <c r="AA7" s="38">
        <v>100.91</v>
      </c>
      <c r="AB7" s="38">
        <v>108.79</v>
      </c>
      <c r="AC7" s="38">
        <v>115.71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537.27</v>
      </c>
      <c r="BG7" s="38">
        <v>556.49</v>
      </c>
      <c r="BH7" s="38">
        <v>535.9</v>
      </c>
      <c r="BI7" s="38">
        <v>466.72</v>
      </c>
      <c r="BJ7" s="38">
        <v>399.04</v>
      </c>
      <c r="BK7" s="38">
        <v>241.49</v>
      </c>
      <c r="BL7" s="38">
        <v>248.44</v>
      </c>
      <c r="BM7" s="38">
        <v>244.85</v>
      </c>
      <c r="BN7" s="38">
        <v>296.89</v>
      </c>
      <c r="BO7" s="38">
        <v>270.57</v>
      </c>
      <c r="BP7" s="38">
        <v>307.23</v>
      </c>
      <c r="BQ7" s="38">
        <v>61.57</v>
      </c>
      <c r="BR7" s="38">
        <v>62.27</v>
      </c>
      <c r="BS7" s="38">
        <v>60.85</v>
      </c>
      <c r="BT7" s="38">
        <v>62.26</v>
      </c>
      <c r="BU7" s="38">
        <v>59.99</v>
      </c>
      <c r="BV7" s="38">
        <v>65.7</v>
      </c>
      <c r="BW7" s="38">
        <v>66.73</v>
      </c>
      <c r="BX7" s="38">
        <v>64.78</v>
      </c>
      <c r="BY7" s="38">
        <v>63.06</v>
      </c>
      <c r="BZ7" s="38">
        <v>62.5</v>
      </c>
      <c r="CA7" s="38">
        <v>59.98</v>
      </c>
      <c r="CB7" s="38">
        <v>162.26</v>
      </c>
      <c r="CC7" s="38">
        <v>161.47</v>
      </c>
      <c r="CD7" s="38">
        <v>166.47</v>
      </c>
      <c r="CE7" s="38">
        <v>157.88999999999999</v>
      </c>
      <c r="CF7" s="38">
        <v>164.76</v>
      </c>
      <c r="CG7" s="38">
        <v>247.94</v>
      </c>
      <c r="CH7" s="38">
        <v>241.29</v>
      </c>
      <c r="CI7" s="38">
        <v>250.21</v>
      </c>
      <c r="CJ7" s="38">
        <v>264.77</v>
      </c>
      <c r="CK7" s="38">
        <v>269.33</v>
      </c>
      <c r="CL7" s="38">
        <v>272.98</v>
      </c>
      <c r="CM7" s="38">
        <v>100</v>
      </c>
      <c r="CN7" s="38">
        <v>100</v>
      </c>
      <c r="CO7" s="38">
        <v>100</v>
      </c>
      <c r="CP7" s="38">
        <v>100</v>
      </c>
      <c r="CQ7" s="38">
        <v>100</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2021-01-21T12:20:09Z</cp:lastPrinted>
  <dcterms:created xsi:type="dcterms:W3CDTF">2020-12-04T03:16:20Z</dcterms:created>
  <dcterms:modified xsi:type="dcterms:W3CDTF">2021-02-19T02:08:51Z</dcterms:modified>
  <cp:category/>
</cp:coreProperties>
</file>