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8○渋川市\"/>
    </mc:Choice>
  </mc:AlternateContent>
  <xr:revisionPtr revIDLastSave="0" documentId="13_ncr:1_{AD0902A2-C55F-4DB5-9847-887E81B5FF96}" xr6:coauthVersionLast="36" xr6:coauthVersionMax="36" xr10:uidLastSave="{00000000-0000-0000-0000-000000000000}"/>
  <workbookProtection workbookAlgorithmName="SHA-512" workbookHashValue="MhLdyyTeI+mgyKCLqpcCs6NaMG8e0jb/86E1iJcqH5NcAQOGSChI1JIsY+WqdPyuvD80mMNJtuTGNYJsYStsew==" workbookSaltValue="rPrrda2prDfN/m9QPFY9f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I10" i="4"/>
  <c r="BB8" i="4"/>
  <c r="AL8" i="4"/>
  <c r="W8" i="4"/>
  <c r="P8" i="4"/>
  <c r="I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<sst xmlns="http://schemas.openxmlformats.org/spreadsheetml/2006/main" count="247" uniqueCount="119">
  <si>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</si>
  <si>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</si>
  <si>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</si>
  <si>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</si>
  <si>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</si>
  <si>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</si>
  <si>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</si>
  <si>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</si>
  <si>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</si>
  <si>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</si>
  <si>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</si>
  <si>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</si>
  <si>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</si>
  <si>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</si>
  <si>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</si>
  <si>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</si>
  <si>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</si>
  <si>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</si>
  <si>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</si>
  <si>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</si>
  <si>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</si>
  <si>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</si>
  <si>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</si>
  <si>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</si>
  <si>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</si>
  <si>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</si>
  <si>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</si>
  <si>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</si>
  <si>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</si>
  <si>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</si>
  <si>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</si>
  <si>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</si>
  <si>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</si>
  <si>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</si>
  <si>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</si>
  <si>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</si>
  <si>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</si>
  <si>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</si>
  <si>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</si>
  <si>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</si>
  <si>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</si>
  <si>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</si>
  <si>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</si>
  <si>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</si>
  <si>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</si>
  <si>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</si>
  <si>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</si>
  <si>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</si>
  <si>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</si>
  <si>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</si>
  <si>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</si>
  <si>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</si>
  <si>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</si>
  <si>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</si>
  <si>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</si>
  <si>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</si>
  <si>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</si>
  <si>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</si>
  <si>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</si>
  <si>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</si>
  <si>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</si>
  <si>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</si>
  <si>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</si>
  <si>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</si>
  <si>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</si>
  <si>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</si>
  <si>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</si>
  <si>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</si>
  <si>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</si>
  <si>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</si>
  <si>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</si>
  <si>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</si>
  <si>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</si>
  <si>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</si>
  <si>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</si>
  <si>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</si>
  <si>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</si>
  <si>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</si>
  <si>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</si>
  <si>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</si>
  <si>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</si>
  <si>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</si>
  <si>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</si>
  <si>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</si>
  <si>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</si>
  <si>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</si>
  <si>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</si>
  <si>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</si>
  <si>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</si>
  <si>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</si>
  <si>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</si>
  <si>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</si>
  <si>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</si>
  <si>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</si>
  <si>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</si>
  <si>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</si>
  <si>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</si>
  <si>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</si>
  <si>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</si>
  <si>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</si>
  <si>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</si>
  <si>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</si>
  <si>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</si>
  <si>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</si>
  <si>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</si>
  <si>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</si>
  <si>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</si>
  <si>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</si>
  <si>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</si>
  <si>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</si>
  <si>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</si>
  <si>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</si>
  <si>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</si>
  <si>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</si>
  <si>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</si>
  <si>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</si>
  <si>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老朽化を示す指標はないが、機器設備類の更新が増加しており、維持管理費が増大している。</t>
    <phoneticPr fontId="4"/>
  </si>
  <si>
    <t>　平成18年度に事業着手した合併浄化槽設置事業で、平成29年度に事業完了しており、維持管理のみ実施している。
　生活排水処理施設整備計画策定マニュアル（環境省）によれば、施設の使用実績は、浄化槽躯体は30年～、機器設備類は7～15年程度と記載がある。実際に機器設備類の更新が増加しており、維持管理費が増大している。
　下水道使用料では維持管理費が賄えていないことから、早晩、改定が必要な時期となっている。
　人口減少が進む旧村地域（子持・小野上）で実施した事業であり、浄化槽躯体の更新時期までに、事業運営の検討が必要である。</t>
    <phoneticPr fontId="4"/>
  </si>
  <si>
    <t>①収益的収支比率
　一般会計繰出金の清算をH28年度までは3月末日としていたが、H29年度からは出納整理期間中としたため、数値は増減しているが、赤字経営が続いている。
　なお、R1年度は打ち切り決算のため、3月中に支払えなかった汚水処理費を特例的支出として支払っており、数値が上昇している。
　料金収入は利用者の増加により約5.4%増加（H30/H27）、汚水処理費は維持管理費の増加により約36.2%増加（同）しており、一般会計繰入金に依存している。
⑤経費回収率
　R1年度は、打ち切り決算による汚水処理費の減少により、数値が上昇しているが、H27年度から下降傾向にあり、100％未満であり赤字経営が続いている。
　料金収入は利用者の増加により約5.4%増加（H30/H27）、汚水処理費は維持管理費の増加により約36.2%増加（同）しており、一般会計繰入金に依存している。
⑥汚水処理原価
　R1年度は、打ち切り決算による汚水処理費の減少により、数値が減少しているが、H30年度を除き、類似団体平均値を下回る220円前後で推移している。
　汚水処理費は維持管理費の増加により約36.2%増加（H30/H27）、年間有収水量は利用者の増加により約6.7%増加（同）しており、今後は平均値程度での推移が予想される。
⑦施設利用率
　R1年度は、H30年度よりも利用者の減少により、下降した。
　施設整備が完了していることから、晴天時一日平均処理水量は、利用者の減少により約2.0%減（R1/H30）しており、利用促進の働きかけをしても更なる上昇は困難が予想される。
⑧水洗化率
　類似団体平均値をH27年度から5年連続で上回っているが、5年連続で下降している。
　施設整備が完了していることから、現在水洗便所設置済人口は約1.3%減少（R1/H30）、現在処理区域内人口は約1.3%減少（同）しており、利用促進の働きかけをしても更なる上昇は困難が予想される。
※R1年度は、R2.4.1付地方公営企業法適用に伴う打切決算となっている。</t>
    <rPh sb="1" eb="4">
      <t>シュウエキテキ</t>
    </rPh>
    <rPh sb="4" eb="6">
      <t>シュウシ</t>
    </rPh>
    <rPh sb="6" eb="8">
      <t>ヒリツ</t>
    </rPh>
    <rPh sb="228" eb="233">
      <t>ケイヒカイシュウリツ</t>
    </rPh>
    <rPh sb="391" eb="397">
      <t>オスイショリゲンカ</t>
    </rPh>
    <rPh sb="716" eb="718">
      <t>シセツ</t>
    </rPh>
    <rPh sb="718" eb="721">
      <t>リヨウリツスイセンカリツ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</si>
</sst>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2F-4F36-9759-811A67BB16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2F-4F36-9759-811A67BB16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46.31</c:v>
                </c:pt>
                <c:pt idx="1">
                  <c:v>40.1</c:v>
                </c:pt>
                <c:pt idx="2">
                  <c:v>50</c:v>
                </c:pt>
                <c:pt idx="3">
                  <c:v>48.1</c:v>
                </c:pt>
                <c:pt idx="4">
                  <c:v>47.14</c:v>
                </c:pt>
              </c:numCache>
            </c:numRef>
          </c:val>
          <c:extLst>
            <c:ext xmlns:c16="http://schemas.microsoft.com/office/drawing/2014/chart" uri="{C3380CC4-5D6E-409C-BE32-E72D297353CC}">
              <c16:uniqueId val="{00000000-DEF6-4CE6-BD55-E3D93C0E13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DEF6-4CE6-BD55-E3D93C0E13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96.57</c:v>
                </c:pt>
                <c:pt idx="1">
                  <c:v>95.36</c:v>
                </c:pt>
                <c:pt idx="2">
                  <c:v>94.86</c:v>
                </c:pt>
                <c:pt idx="3">
                  <c:v>94.76</c:v>
                </c:pt>
                <c:pt idx="4">
                  <c:v>94.69</c:v>
                </c:pt>
              </c:numCache>
            </c:numRef>
          </c:val>
          <c:extLst>
            <c:ext xmlns:c16="http://schemas.microsoft.com/office/drawing/2014/chart" uri="{C3380CC4-5D6E-409C-BE32-E72D297353CC}">
              <c16:uniqueId val="{00000000-354E-4078-8807-4AFACC825A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354E-4078-8807-4AFACC825A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102.64</c:v>
                </c:pt>
                <c:pt idx="3">
                  <c:v>97.87</c:v>
                </c:pt>
                <c:pt idx="4">
                  <c:v>166.14</c:v>
                </c:pt>
              </c:numCache>
            </c:numRef>
          </c:val>
          <c:extLst>
            <c:ext xmlns:c16="http://schemas.microsoft.com/office/drawing/2014/chart" uri="{C3380CC4-5D6E-409C-BE32-E72D297353CC}">
              <c16:uniqueId val="{00000000-7C50-432F-A5DE-2D03F19174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50-432F-A5DE-2D03F19174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47-48F4-9C8E-FC34BFFF48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7-48F4-9C8E-FC34BFFF48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C-4D75-A147-CBE075A8E7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C-4D75-A147-CBE075A8E7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F-4818-AE4E-623B66BDBD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F-4818-AE4E-623B66BDBD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A-4C2E-88FE-0D4A815155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A-4C2E-88FE-0D4A815155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1-454E-9844-5BC78B17FE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EEF1-454E-9844-5BC78B17FE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37.22</c:v>
                </c:pt>
                <c:pt idx="1">
                  <c:v>36.020000000000003</c:v>
                </c:pt>
                <c:pt idx="2">
                  <c:v>36.799999999999997</c:v>
                </c:pt>
                <c:pt idx="3">
                  <c:v>28.79</c:v>
                </c:pt>
                <c:pt idx="4">
                  <c:v>43.24</c:v>
                </c:pt>
              </c:numCache>
            </c:numRef>
          </c:val>
          <c:extLst>
            <c:ext xmlns:c16="http://schemas.microsoft.com/office/drawing/2014/chart" uri="{C3380CC4-5D6E-409C-BE32-E72D297353CC}">
              <c16:uniqueId val="{00000000-A2B7-4FEB-918E-11D278E1B7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A2B7-4FEB-918E-11D278E1B7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222.5</c:v>
                </c:pt>
                <c:pt idx="1">
                  <c:v>227.29</c:v>
                </c:pt>
                <c:pt idx="2">
                  <c:v>215.16</c:v>
                </c:pt>
                <c:pt idx="3">
                  <c:v>283.91000000000003</c:v>
                </c:pt>
                <c:pt idx="4">
                  <c:v>186.5</c:v>
                </c:pt>
              </c:numCache>
            </c:numRef>
          </c:val>
          <c:extLst>
            <c:ext xmlns:c16="http://schemas.microsoft.com/office/drawing/2014/chart" uri="{C3380CC4-5D6E-409C-BE32-E72D297353CC}">
              <c16:uniqueId val="{00000000-CAE7-4C7E-B243-C011CA3360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CAE7-4C7E-B243-C011CA3360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0" zoomScaleNormal="120" zoomScaleSheetLayoutView="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渋川市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76853</v>
      </c>
      <c r="AM8" s="51"/>
      <c r="AN8" s="51"/>
      <c r="AO8" s="51"/>
      <c r="AP8" s="51"/>
      <c r="AQ8" s="51"/>
      <c r="AR8" s="51"/>
      <c r="AS8" s="51"/>
      <c r="AT8" s="46">
        <f>データ!T6</f>
        <v>240.27</v>
      </c>
      <c r="AU8" s="46"/>
      <c r="AV8" s="46"/>
      <c r="AW8" s="46"/>
      <c r="AX8" s="46"/>
      <c r="AY8" s="46"/>
      <c r="AZ8" s="46"/>
      <c r="BA8" s="46"/>
      <c r="BB8" s="46">
        <f>データ!U6</f>
        <v>319.86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0.62</v>
      </c>
      <c r="Q10" s="46"/>
      <c r="R10" s="46"/>
      <c r="S10" s="46"/>
      <c r="T10" s="46"/>
      <c r="U10" s="46"/>
      <c r="V10" s="46"/>
      <c r="W10" s="46">
        <f>データ!Q6</f>
        <v>100</v>
      </c>
      <c r="X10" s="46"/>
      <c r="Y10" s="46"/>
      <c r="Z10" s="46"/>
      <c r="AA10" s="46"/>
      <c r="AB10" s="46"/>
      <c r="AC10" s="46"/>
      <c r="AD10" s="51">
        <f>データ!R6</f>
        <v>1634</v>
      </c>
      <c r="AE10" s="51"/>
      <c r="AF10" s="51"/>
      <c r="AG10" s="51"/>
      <c r="AH10" s="51"/>
      <c r="AI10" s="51"/>
      <c r="AJ10" s="51"/>
      <c r="AK10" s="2"/>
      <c r="AL10" s="51">
        <f>データ!V6</f>
        <v>471</v>
      </c>
      <c r="AM10" s="51"/>
      <c r="AN10" s="51"/>
      <c r="AO10" s="51"/>
      <c r="AP10" s="51"/>
      <c r="AQ10" s="51"/>
      <c r="AR10" s="51"/>
      <c r="AS10" s="51"/>
      <c r="AT10" s="46">
        <f>データ!W6</f>
        <v>0.23</v>
      </c>
      <c r="AU10" s="46"/>
      <c r="AV10" s="46"/>
      <c r="AW10" s="46"/>
      <c r="AX10" s="46"/>
      <c r="AY10" s="46"/>
      <c r="AZ10" s="46"/>
      <c r="BA10" s="46"/>
      <c r="BB10" s="46">
        <f>データ!X6</f>
        <v>2047.83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aa8cBkYeWsudCLwviSINoBnBXTGfcRFuegxwpwrpWRJKHlZC7dHaFXumgDvJ8wPIwjQSPRljKTQrjgWE8LEodw==" saltValue="EZSzbCQ6uI8gX5xhSBKr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102083</v>
      </c>
      <c r="D6" s="33">
        <f t="shared" si="3"/>
        <v>47</v>
      </c>
      <c r="E6" s="33">
        <f t="shared" si="3"/>
        <v>18</v>
      </c>
      <c r="F6" s="33">
        <f t="shared" si="3"/>
        <v>0</v>
      </c>
      <c r="G6" s="33">
        <f t="shared" si="3"/>
        <v>0</v>
      </c>
      <c r="H6" s="33" t="str">
        <f t="shared" si="3"/>
        <v>群馬県　渋川市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0.62</v>
      </c>
      <c r="Q6" s="34">
        <f t="shared" si="3"/>
        <v>100</v>
      </c>
      <c r="R6" s="34">
        <f t="shared" si="3"/>
        <v>1634</v>
      </c>
      <c r="S6" s="34">
        <f t="shared" si="3"/>
        <v>76853</v>
      </c>
      <c r="T6" s="34">
        <f t="shared" si="3"/>
        <v>240.27</v>
      </c>
      <c r="U6" s="34">
        <f t="shared" si="3"/>
        <v>319.86</v>
      </c>
      <c r="V6" s="34">
        <f t="shared" si="3"/>
        <v>471</v>
      </c>
      <c r="W6" s="34">
        <f t="shared" si="3"/>
        <v>0.23</v>
      </c>
      <c r="X6" s="34">
        <f t="shared" si="3"/>
        <v>2047.83</v>
      </c>
      <c r="Y6" s="35">
        <f>IF(Y7="",NA(),Y7)</f>
        <v>100</v>
      </c>
      <c r="Z6" s="35">
        <f t="shared" ref="Z6:AH6" si="4">IF(Z7="",NA(),Z7)</f>
        <v>100</v>
      </c>
      <c r="AA6" s="35">
        <f t="shared" si="4"/>
        <v>102.64</v>
      </c>
      <c r="AB6" s="35">
        <f t="shared" si="4"/>
        <v>97.87</v>
      </c>
      <c r="AC6" s="35">
        <f t="shared" si="4"/>
        <v>166.14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37.22</v>
      </c>
      <c r="BR6" s="35">
        <f t="shared" ref="BR6:BZ6" si="8">IF(BR7="",NA(),BR7)</f>
        <v>36.020000000000003</v>
      </c>
      <c r="BS6" s="35">
        <f t="shared" si="8"/>
        <v>36.799999999999997</v>
      </c>
      <c r="BT6" s="35">
        <f t="shared" si="8"/>
        <v>28.79</v>
      </c>
      <c r="BU6" s="35">
        <f t="shared" si="8"/>
        <v>43.24</v>
      </c>
      <c r="BV6" s="35">
        <f t="shared" si="8"/>
        <v>57.03</v>
      </c>
      <c r="BW6" s="35">
        <f t="shared" si="8"/>
        <v>55.84</v>
      </c>
      <c r="BX6" s="35">
        <f t="shared" si="8"/>
        <v>57.08</v>
      </c>
      <c r="BY6" s="35">
        <f t="shared" si="8"/>
        <v>55.85</v>
      </c>
      <c r="BZ6" s="35">
        <f t="shared" si="8"/>
        <v>53.23</v>
      </c>
      <c r="CA6" s="34" t="str">
        <f>IF(CA7="","",IF(CA7="-","【-】","【"&amp;SUBSTITUTE(TEXT(CA7,"#,##0.00"),"-","△")&amp;"】"))</f>
        <v>【59.98】</v>
      </c>
      <c r="CB6" s="35">
        <f>IF(CB7="",NA(),CB7)</f>
        <v>222.5</v>
      </c>
      <c r="CC6" s="35">
        <f t="shared" ref="CC6:CK6" si="9">IF(CC7="",NA(),CC7)</f>
        <v>227.29</v>
      </c>
      <c r="CD6" s="35">
        <f t="shared" si="9"/>
        <v>215.16</v>
      </c>
      <c r="CE6" s="35">
        <f t="shared" si="9"/>
        <v>283.91000000000003</v>
      </c>
      <c r="CF6" s="35">
        <f t="shared" si="9"/>
        <v>186.5</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46.31</v>
      </c>
      <c r="CN6" s="35">
        <f t="shared" ref="CN6:CV6" si="10">IF(CN7="",NA(),CN7)</f>
        <v>40.1</v>
      </c>
      <c r="CO6" s="35">
        <f t="shared" si="10"/>
        <v>50</v>
      </c>
      <c r="CP6" s="35">
        <f t="shared" si="10"/>
        <v>48.1</v>
      </c>
      <c r="CQ6" s="35">
        <f t="shared" si="10"/>
        <v>47.14</v>
      </c>
      <c r="CR6" s="35">
        <f t="shared" si="10"/>
        <v>58.25</v>
      </c>
      <c r="CS6" s="35">
        <f t="shared" si="10"/>
        <v>61.55</v>
      </c>
      <c r="CT6" s="35">
        <f t="shared" si="10"/>
        <v>57.22</v>
      </c>
      <c r="CU6" s="35">
        <f t="shared" si="10"/>
        <v>54.93</v>
      </c>
      <c r="CV6" s="35">
        <f t="shared" si="10"/>
        <v>55.96</v>
      </c>
      <c r="CW6" s="34" t="str">
        <f>IF(CW7="","",IF(CW7="-","【-】","【"&amp;SUBSTITUTE(TEXT(CW7,"#,##0.00"),"-","△")&amp;"】"))</f>
        <v>【58.71】</v>
      </c>
      <c r="CX6" s="35">
        <f>IF(CX7="",NA(),CX7)</f>
        <v>96.57</v>
      </c>
      <c r="CY6" s="35">
        <f t="shared" ref="CY6:DG6" si="11">IF(CY7="",NA(),CY7)</f>
        <v>95.36</v>
      </c>
      <c r="CZ6" s="35">
        <f t="shared" si="11"/>
        <v>94.86</v>
      </c>
      <c r="DA6" s="35">
        <f t="shared" si="11"/>
        <v>94.76</v>
      </c>
      <c r="DB6" s="35">
        <f t="shared" si="11"/>
        <v>94.69</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102083</v>
      </c>
      <c r="D7" s="37">
        <v>47</v>
      </c>
      <c r="E7" s="37">
        <v>18</v>
      </c>
      <c r="F7" s="37">
        <v>0</v>
      </c>
      <c r="G7" s="37">
        <v>0</v>
      </c>
      <c r="H7" s="37" t="s">
        <v>97</v>
      </c>
      <c r="I7" s="37" t="s">
        <v>98</v>
      </c>
      <c r="J7" s="37" t="s">
        <v>99</v>
      </c>
      <c r="K7" s="37" t="s">
        <v>100</v>
      </c>
      <c r="L7" s="37" t="s">
        <v>101</v>
      </c>
      <c r="M7" s="37" t="s">
        <v>102</v>
      </c>
      <c r="N7" s="38" t="s">
        <v>103</v>
      </c>
      <c r="O7" s="38" t="s">
        <v>104</v>
      </c>
      <c r="P7" s="38">
        <v>0.62</v>
      </c>
      <c r="Q7" s="38">
        <v>100</v>
      </c>
      <c r="R7" s="38">
        <v>1634</v>
      </c>
      <c r="S7" s="38">
        <v>76853</v>
      </c>
      <c r="T7" s="38">
        <v>240.27</v>
      </c>
      <c r="U7" s="38">
        <v>319.86</v>
      </c>
      <c r="V7" s="38">
        <v>471</v>
      </c>
      <c r="W7" s="38">
        <v>0.23</v>
      </c>
      <c r="X7" s="38">
        <v>2047.83</v>
      </c>
      <c r="Y7" s="38">
        <v>100</v>
      </c>
      <c r="Z7" s="38">
        <v>100</v>
      </c>
      <c r="AA7" s="38">
        <v>102.64</v>
      </c>
      <c r="AB7" s="38">
        <v>97.87</v>
      </c>
      <c r="AC7" s="38">
        <v>166.14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37.22</v>
      </c>
      <c r="BR7" s="38">
        <v>36.020000000000003</v>
      </c>
      <c r="BS7" s="38">
        <v>36.799999999999997</v>
      </c>
      <c r="BT7" s="38">
        <v>28.79</v>
      </c>
      <c r="BU7" s="38">
        <v>43.24</v>
      </c>
      <c r="BV7" s="38">
        <v>57.03</v>
      </c>
      <c r="BW7" s="38">
        <v>55.84</v>
      </c>
      <c r="BX7" s="38">
        <v>57.08</v>
      </c>
      <c r="BY7" s="38">
        <v>55.85</v>
      </c>
      <c r="BZ7" s="38">
        <v>53.23</v>
      </c>
      <c r="CA7" s="38">
        <v>59.98</v>
      </c>
      <c r="CB7" s="38">
        <v>222.5</v>
      </c>
      <c r="CC7" s="38">
        <v>227.29</v>
      </c>
      <c r="CD7" s="38">
        <v>215.16</v>
      </c>
      <c r="CE7" s="38">
        <v>283.91000000000003</v>
      </c>
      <c r="CF7" s="38">
        <v>186.5</v>
      </c>
      <c r="CG7" s="38">
        <v>283.73</v>
      </c>
      <c r="CH7" s="38">
        <v>287.57</v>
      </c>
      <c r="CI7" s="38">
        <v>286.86</v>
      </c>
      <c r="CJ7" s="38">
        <v>287.91000000000003</v>
      </c>
      <c r="CK7" s="38">
        <v>283.3</v>
      </c>
      <c r="CL7" s="38">
        <v>272.98</v>
      </c>
      <c r="CM7" s="38">
        <v>46.31</v>
      </c>
      <c r="CN7" s="38">
        <v>40.1</v>
      </c>
      <c r="CO7" s="38">
        <v>50</v>
      </c>
      <c r="CP7" s="38">
        <v>48.1</v>
      </c>
      <c r="CQ7" s="38">
        <v>47.14</v>
      </c>
      <c r="CR7" s="38">
        <v>58.25</v>
      </c>
      <c r="CS7" s="38">
        <v>61.55</v>
      </c>
      <c r="CT7" s="38">
        <v>57.22</v>
      </c>
      <c r="CU7" s="38">
        <v>54.93</v>
      </c>
      <c r="CV7" s="38">
        <v>55.96</v>
      </c>
      <c r="CW7" s="38">
        <v>58.71</v>
      </c>
      <c r="CX7" s="38">
        <v>96.57</v>
      </c>
      <c r="CY7" s="38">
        <v>95.36</v>
      </c>
      <c r="CZ7" s="38">
        <v>94.86</v>
      </c>
      <c r="DA7" s="38">
        <v>94.76</v>
      </c>
      <c r="DB7" s="38">
        <v>94.69</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2021-02-01T08:32:26Z</cp:lastPrinted>
  <dcterms:created xsi:type="dcterms:W3CDTF">2020-12-04T03:16:19Z</dcterms:created>
  <dcterms:modified xsi:type="dcterms:W3CDTF">2021-02-01T08:33:02Z</dcterms:modified>
  <cp:category/>
</cp:coreProperties>
</file>