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04○伊勢崎市\"/>
    </mc:Choice>
  </mc:AlternateContent>
  <xr:revisionPtr revIDLastSave="0" documentId="13_ncr:1_{21D58BB0-6910-439E-BE21-91723548EF4A}" xr6:coauthVersionLast="36" xr6:coauthVersionMax="36" xr10:uidLastSave="{00000000-0000-0000-0000-000000000000}"/>
  <workbookProtection workbookAlgorithmName="SHA-512" workbookHashValue="JQeeNMN9XXKZ+8AmjyLOUiLirGPIHxGwIWonWCWk8Brj2naYY9+NQ8H4YNsnsnzhMvFVy75gC5/NNxg+u06IKQ==" workbookSaltValue="U/zLOsOc3iWRNKVrZWvWlg=="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N6" i="5"/>
  <c r="M6" i="5"/>
  <c r="AD8" i="4" s="1"/>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AL10" i="4"/>
  <c r="W10" i="4"/>
  <c r="I10" i="4"/>
  <c r="B10" i="4"/>
  <c r="BB8" i="4"/>
  <c r="AL8" i="4"/>
  <c r="P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<sst xmlns="http://schemas.openxmlformats.org/spreadsheetml/2006/main" count="247" uniqueCount="120">
  <si>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</si>
  <si>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</si>
  <si>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</si>
  <si>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</si>
  <si>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</si>
  <si>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</si>
  <si>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</si>
  <si>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</si>
  <si>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</si>
  <si>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</si>
  <si>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</si>
  <si>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</si>
  <si>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</si>
  <si>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</si>
  <si>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</si>
  <si>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</si>
  <si>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</si>
  <si>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</si>
  <si>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</si>
  <si>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</si>
  <si>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</si>
  <si>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</si>
  <si>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</si>
  <si>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</si>
  <si>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</si>
  <si>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</si>
  <si>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</si>
  <si>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</si>
  <si>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</si>
  <si>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</si>
  <si>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</si>
  <si>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</si>
  <si>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</si>
  <si>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</si>
  <si>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</si>
  <si>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</si>
  <si>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</si>
  <si>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</si>
  <si>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</si>
  <si>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</si>
  <si>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</si>
  <si>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</si>
  <si>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</si>
  <si>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</si>
  <si>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</si>
  <si>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</si>
  <si>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</si>
  <si>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</si>
  <si>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</si>
  <si>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</si>
  <si>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</si>
  <si>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</si>
  <si>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</si>
  <si>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</si>
  <si>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</si>
  <si>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</si>
  <si>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</si>
  <si>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</si>
  <si>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</si>
  <si>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</si>
  <si>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</si>
  <si>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</si>
  <si>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</si>
  <si>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</si>
  <si>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</si>
  <si>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</si>
  <si>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</si>
  <si>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</si>
  <si>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</si>
  <si>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</si>
  <si>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</si>
  <si>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</si>
  <si>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</si>
  <si>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</si>
  <si>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</si>
  <si>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</si>
  <si>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</si>
  <si>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</si>
  <si>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</si>
  <si>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</si>
  <si>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</si>
  <si>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</si>
  <si>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</si>
  <si>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</si>
  <si>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</si>
  <si>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</si>
  <si>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</si>
  <si>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</si>
  <si>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</si>
  <si>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</si>
  <si>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</si>
  <si>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</si>
  <si>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</si>
  <si>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</si>
  <si>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</si>
  <si>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</si>
  <si>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</si>
  <si>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</si>
  <si>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</si>
  <si>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</si>
  <si>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</si>
  <si>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</si>
  <si>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</si>
  <si>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</si>
  <si>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</si>
  <si>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</si>
  <si>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</si>
  <si>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</si>
  <si>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</si>
  <si>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</si>
  <si>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</si>
  <si>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</si>
  <si>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</si>
  <si>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</si>
  <si>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</si>
  <si>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</si>
  <si>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</si>
  <si>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(1)各指標と現状の分析
　③平成22年度から事業を実施し、施設の更新は行っていない。
(2)課題に対する今後の取組等
　今後は資産台帳等を作成し、その後に施設の更新について検討を予定。</t>
    <rPh sb="33" eb="35">
      <t>コウシン</t>
    </rPh>
    <rPh sb="36" eb="37">
      <t>オコナ</t>
    </rPh>
    <rPh sb="61" eb="63">
      <t>コンゴ</t>
    </rPh>
    <rPh sb="64" eb="66">
      <t>シサン</t>
    </rPh>
    <rPh sb="68" eb="69">
      <t>トウ</t>
    </rPh>
    <phoneticPr fontId="4"/>
  </si>
  <si>
    <t>(1)各指標と現状の分析
　収益的収支比率は、平成27年度と平成30年度を除き黒字である100％を超えている状況であり、汚水処理原価の平均値との比較から効率的な汚水処理が行えているが、経費回収率では、維持管理費を使用料で賄えていない。
(2)課題に対する今後の取組等
　本事業は、公共下水道事業等の集合処理と異なり、市で希望者の各戸に浄化槽を設置する戸別処理となっているため、令和元年度末で124基の市設置浄化槽への接続率は100％となっている。
　今後も、健全で持続可能な経営管理に努めていく。</t>
    <rPh sb="23" eb="25">
      <t>ヘイセイ</t>
    </rPh>
    <rPh sb="27" eb="28">
      <t>ネン</t>
    </rPh>
    <rPh sb="28" eb="29">
      <t>ド</t>
    </rPh>
    <rPh sb="30" eb="32">
      <t>ヘイセイ</t>
    </rPh>
    <rPh sb="34" eb="36">
      <t>ネンド</t>
    </rPh>
    <rPh sb="37" eb="38">
      <t>ノゾ</t>
    </rPh>
    <rPh sb="188" eb="190">
      <t>レイワ</t>
    </rPh>
    <rPh sb="190" eb="191">
      <t>ゲン</t>
    </rPh>
    <phoneticPr fontId="4"/>
  </si>
  <si>
    <t>(1)各指標と現状の分析
　①令和元年度の使用料等の収益は、前年相当額であったが、打切り決算の影響により単年度収支が100％を上回っている。
　④平均値を超えている状況が続いている。経年比較では建設投資費用等の増減に伴い微増傾向にある。
　⑤100％を下回る状態が続いており、使用料収入だけでは、汚水処理費を賄えていない。
　⑥平均値を下回る状態が続いている。平成30年度は法適用化準備費用の計上により上昇した。
　⑦経年比較ではおおむね横ばいであるが、平均値を下回っている。利用者の多くは高齢者世帯であり、排水量が浄化槽の処理能力の50％を下回る状態が続いている。
　⑧平成29年度までは平均値を下回る状況であったが、平成30年度以降は上昇している。なお、平成30年度より現在処理区域内人口を見直した。
(2)課題に対する今後の取組等
　類似団体と比較し、汚水処理原価から効率的な汚水処理が行えている一方で、浄化槽設置基数が少なく、施設利用率も同様に低い。今後も戸別訪問を積極的に行い、浄化槽設置の促進に努める。</t>
    <rPh sb="15" eb="17">
      <t>レイワ</t>
    </rPh>
    <rPh sb="17" eb="18">
      <t>ゲン</t>
    </rPh>
    <rPh sb="21" eb="24">
      <t>シヨウリョウ</t>
    </rPh>
    <rPh sb="24" eb="25">
      <t>トウ</t>
    </rPh>
    <rPh sb="30" eb="32">
      <t>ゼンネン</t>
    </rPh>
    <rPh sb="32" eb="34">
      <t>ソウトウ</t>
    </rPh>
    <rPh sb="34" eb="35">
      <t>ガク</t>
    </rPh>
    <rPh sb="41" eb="43">
      <t>ウチキ</t>
    </rPh>
    <rPh sb="44" eb="46">
      <t>ケッサン</t>
    </rPh>
    <rPh sb="47" eb="49">
      <t>エイキョウ</t>
    </rPh>
    <rPh sb="97" eb="99">
      <t>ケンセツ</t>
    </rPh>
    <rPh sb="99" eb="101">
      <t>トウシ</t>
    </rPh>
    <rPh sb="101" eb="103">
      <t>ヒヨウ</t>
    </rPh>
    <rPh sb="103" eb="104">
      <t>トウ</t>
    </rPh>
    <rPh sb="105" eb="106">
      <t>ゾウ</t>
    </rPh>
    <rPh sb="106" eb="107">
      <t>ゲン</t>
    </rPh>
    <rPh sb="108" eb="109">
      <t>トモナ</t>
    </rPh>
    <rPh sb="110" eb="112">
      <t>ビゾウ</t>
    </rPh>
    <rPh sb="180" eb="182">
      <t>ヘイセイ</t>
    </rPh>
    <rPh sb="184" eb="186">
      <t>ネンド</t>
    </rPh>
    <rPh sb="191" eb="193">
      <t>ジュンビ</t>
    </rPh>
    <rPh sb="193" eb="195">
      <t>ヒヨウ</t>
    </rPh>
    <rPh sb="196" eb="198">
      <t>ケイジョウ</t>
    </rPh>
    <rPh sb="201" eb="203">
      <t>ジョウショウ</t>
    </rPh>
    <rPh sb="209" eb="211">
      <t>ケイネン</t>
    </rPh>
    <rPh sb="211" eb="213">
      <t>ヒカク</t>
    </rPh>
    <rPh sb="219" eb="220">
      <t>ヨコ</t>
    </rPh>
    <rPh sb="238" eb="241">
      <t>リヨウシャ</t>
    </rPh>
    <rPh sb="242" eb="243">
      <t>オオ</t>
    </rPh>
    <rPh sb="245" eb="248">
      <t>コウレイシャ</t>
    </rPh>
    <rPh sb="248" eb="250">
      <t>セタイ</t>
    </rPh>
    <rPh sb="254" eb="256">
      <t>ハイスイ</t>
    </rPh>
    <rPh sb="256" eb="257">
      <t>リョウ</t>
    </rPh>
    <rPh sb="258" eb="261">
      <t>ジョウカソウ</t>
    </rPh>
    <rPh sb="262" eb="264">
      <t>ショリ</t>
    </rPh>
    <rPh sb="264" eb="266">
      <t>ノウリョク</t>
    </rPh>
    <rPh sb="271" eb="273">
      <t>シタマワ</t>
    </rPh>
    <rPh sb="274" eb="276">
      <t>ジョウタイ</t>
    </rPh>
    <rPh sb="277" eb="278">
      <t>ツヅ</t>
    </rPh>
    <rPh sb="286" eb="288">
      <t>ヘイセイ</t>
    </rPh>
    <rPh sb="290" eb="292">
      <t>ネンド</t>
    </rPh>
    <rPh sb="302" eb="304">
      <t>ジョウキョウ</t>
    </rPh>
    <rPh sb="310" eb="312">
      <t>ヘイセイ</t>
    </rPh>
    <rPh sb="314" eb="316">
      <t>ネンド</t>
    </rPh>
    <rPh sb="316" eb="318">
      <t>イコウ</t>
    </rPh>
    <rPh sb="319" eb="321">
      <t>ジョウショウ</t>
    </rPh>
    <rPh sb="337" eb="339">
      <t>ゲンザイ</t>
    </rPh>
    <rPh sb="339" eb="341">
      <t>ショリ</t>
    </rPh>
    <rPh sb="341" eb="344">
      <t>クイキナイ</t>
    </rPh>
    <rPh sb="344" eb="346">
      <t>ジンコウ</t>
    </rPh>
    <rPh sb="347" eb="349">
      <t>ミナオ</t>
    </rPh>
    <rPh sb="405" eb="408">
      <t>ジョウカソウ</t>
    </rPh>
    <rPh sb="408" eb="410">
      <t>セッチ</t>
    </rPh>
    <rPh sb="410" eb="412">
      <t>キスウ</t>
    </rPh>
    <rPh sb="413" eb="414">
      <t>スク</t>
    </rPh>
    <rPh sb="429" eb="431">
      <t>コンゴ</t>
    </rPh>
    <rPh sb="432" eb="434">
      <t>コベツ</t>
    </rPh>
    <rPh sb="434" eb="436">
      <t>ホウモン</t>
    </rPh>
    <rPh sb="437" eb="440">
      <t>セッキョクテキ</t>
    </rPh>
    <rPh sb="441" eb="442">
      <t>オコナ</t>
    </rPh>
    <rPh sb="453" eb="45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</si>
</sst>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BB-4A03-A070-0430BD504D2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5BB-4A03-A070-0430BD504D2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c:v>
                </c:pt>
                <c:pt idx="1">
                  <c:v>45.07</c:v>
                </c:pt>
                <c:pt idx="2">
                  <c:v>42.38</c:v>
                </c:pt>
                <c:pt idx="3">
                  <c:v>43.59</c:v>
                </c:pt>
                <c:pt idx="4">
                  <c:v>42.17</c:v>
                </c:pt>
              </c:numCache>
            </c:numRef>
          </c:val>
          <c:extLst>
            <c:ext xmlns:c16="http://schemas.microsoft.com/office/drawing/2014/chart" uri="{C3380CC4-5D6E-409C-BE32-E72D297353CC}">
              <c16:uniqueId val="{00000000-9C43-47C1-915A-A922CE50123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9C43-47C1-915A-A922CE50123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16.559999999999999</c:v>
                </c:pt>
                <c:pt idx="1">
                  <c:v>18.11</c:v>
                </c:pt>
                <c:pt idx="2">
                  <c:v>15.68</c:v>
                </c:pt>
                <c:pt idx="3">
                  <c:v>100</c:v>
                </c:pt>
                <c:pt idx="4">
                  <c:v>100</c:v>
                </c:pt>
              </c:numCache>
            </c:numRef>
          </c:val>
          <c:extLst>
            <c:ext xmlns:c16="http://schemas.microsoft.com/office/drawing/2014/chart" uri="{C3380CC4-5D6E-409C-BE32-E72D297353CC}">
              <c16:uniqueId val="{00000000-928B-49F2-AB8C-3466320A918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928B-49F2-AB8C-3466320A918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85.66</c:v>
                </c:pt>
                <c:pt idx="1">
                  <c:v>264.88</c:v>
                </c:pt>
                <c:pt idx="2">
                  <c:v>147.12</c:v>
                </c:pt>
                <c:pt idx="3">
                  <c:v>52.22</c:v>
                </c:pt>
                <c:pt idx="4">
                  <c:v>137.88999999999999</c:v>
                </c:pt>
              </c:numCache>
            </c:numRef>
          </c:val>
          <c:extLst>
            <c:ext xmlns:c16="http://schemas.microsoft.com/office/drawing/2014/chart" uri="{C3380CC4-5D6E-409C-BE32-E72D297353CC}">
              <c16:uniqueId val="{00000000-F499-412C-AA35-D35E210AEBD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99-412C-AA35-D35E210AEBD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07-47B2-8322-DF480B9A2B8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07-47B2-8322-DF480B9A2B8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E3-4F76-BED6-7583C2DE55B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E3-4F76-BED6-7583C2DE55B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18-4D31-AC99-555744B3545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18-4D31-AC99-555744B3545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3B-4A6F-AC4C-D9A1503434B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3B-4A6F-AC4C-D9A1503434B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1192.8</c:v>
                </c:pt>
                <c:pt idx="1">
                  <c:v>990.92</c:v>
                </c:pt>
                <c:pt idx="2">
                  <c:v>764.11</c:v>
                </c:pt>
                <c:pt idx="3">
                  <c:v>852.07</c:v>
                </c:pt>
                <c:pt idx="4">
                  <c:v>908.26</c:v>
                </c:pt>
              </c:numCache>
            </c:numRef>
          </c:val>
          <c:extLst>
            <c:ext xmlns:c16="http://schemas.microsoft.com/office/drawing/2014/chart" uri="{C3380CC4-5D6E-409C-BE32-E72D297353CC}">
              <c16:uniqueId val="{00000000-1387-4292-B6EB-1BB56CB4952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1387-4292-B6EB-1BB56CB4952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70.239999999999995</c:v>
                </c:pt>
                <c:pt idx="1">
                  <c:v>63.33</c:v>
                </c:pt>
                <c:pt idx="2">
                  <c:v>65.989999999999995</c:v>
                </c:pt>
                <c:pt idx="3">
                  <c:v>28.29</c:v>
                </c:pt>
                <c:pt idx="4">
                  <c:v>69.959999999999994</c:v>
                </c:pt>
              </c:numCache>
            </c:numRef>
          </c:val>
          <c:extLst>
            <c:ext xmlns:c16="http://schemas.microsoft.com/office/drawing/2014/chart" uri="{C3380CC4-5D6E-409C-BE32-E72D297353CC}">
              <c16:uniqueId val="{00000000-552B-4CC1-B00A-A9F20B36319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552B-4CC1-B00A-A9F20B36319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169.48</c:v>
                </c:pt>
                <c:pt idx="2">
                  <c:v>165.14</c:v>
                </c:pt>
                <c:pt idx="3">
                  <c:v>376.69</c:v>
                </c:pt>
                <c:pt idx="4">
                  <c:v>149.97999999999999</c:v>
                </c:pt>
              </c:numCache>
            </c:numRef>
          </c:val>
          <c:extLst>
            <c:ext xmlns:c16="http://schemas.microsoft.com/office/drawing/2014/chart" uri="{C3380CC4-5D6E-409C-BE32-E72D297353CC}">
              <c16:uniqueId val="{00000000-FEA6-49B1-81F1-50768CF93B2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FEA6-49B1-81F1-50768CF93B2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6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伊勢崎市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213366</v>
      </c>
      <c r="AM8" s="69"/>
      <c r="AN8" s="69"/>
      <c r="AO8" s="69"/>
      <c r="AP8" s="69"/>
      <c r="AQ8" s="69"/>
      <c r="AR8" s="69"/>
      <c r="AS8" s="69"/>
      <c r="AT8" s="68">
        <f>データ!T6</f>
        <v>139.44</v>
      </c>
      <c r="AU8" s="68"/>
      <c r="AV8" s="68"/>
      <c r="AW8" s="68"/>
      <c r="AX8" s="68"/>
      <c r="AY8" s="68"/>
      <c r="AZ8" s="68"/>
      <c r="BA8" s="68"/>
      <c r="BB8" s="68">
        <f>データ!U6</f>
        <v>1530.16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0.14000000000000001</v>
      </c>
      <c r="Q10" s="68"/>
      <c r="R10" s="68"/>
      <c r="S10" s="68"/>
      <c r="T10" s="68"/>
      <c r="U10" s="68"/>
      <c r="V10" s="68"/>
      <c r="W10" s="68">
        <f>データ!Q6</f>
        <v>100</v>
      </c>
      <c r="X10" s="68"/>
      <c r="Y10" s="68"/>
      <c r="Z10" s="68"/>
      <c r="AA10" s="68"/>
      <c r="AB10" s="68"/>
      <c r="AC10" s="68"/>
      <c r="AD10" s="69">
        <f>データ!R6</f>
        <v>2101</v>
      </c>
      <c r="AE10" s="69"/>
      <c r="AF10" s="69"/>
      <c r="AG10" s="69"/>
      <c r="AH10" s="69"/>
      <c r="AI10" s="69"/>
      <c r="AJ10" s="69"/>
      <c r="AK10" s="2"/>
      <c r="AL10" s="69">
        <f>データ!V6</f>
        <v>289</v>
      </c>
      <c r="AM10" s="69"/>
      <c r="AN10" s="69"/>
      <c r="AO10" s="69"/>
      <c r="AP10" s="69"/>
      <c r="AQ10" s="69"/>
      <c r="AR10" s="69"/>
      <c r="AS10" s="69"/>
      <c r="AT10" s="68">
        <f>データ!W6</f>
        <v>2.21</v>
      </c>
      <c r="AU10" s="68"/>
      <c r="AV10" s="68"/>
      <c r="AW10" s="68"/>
      <c r="AX10" s="68"/>
      <c r="AY10" s="68"/>
      <c r="AZ10" s="68"/>
      <c r="BA10" s="68"/>
      <c r="BB10" s="68">
        <f>データ!X6</f>
        <v>130.77000000000001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HhP2Zp20JmmJ6284sAl9mTe35rG41dG+HyIHQCnrUq6uAK0UIn3lbD/SQ+qhsYXImRx2vDfwVLg7IGBKMlinRA==" saltValue="Xog4Cut0wLRktWJra44Z2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102041</v>
      </c>
      <c r="D6" s="33">
        <f t="shared" si="3"/>
        <v>47</v>
      </c>
      <c r="E6" s="33">
        <f t="shared" si="3"/>
        <v>18</v>
      </c>
      <c r="F6" s="33">
        <f t="shared" si="3"/>
        <v>0</v>
      </c>
      <c r="G6" s="33">
        <f t="shared" si="3"/>
        <v>0</v>
      </c>
      <c r="H6" s="33" t="str">
        <f t="shared" si="3"/>
        <v>群馬県　伊勢崎市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0.14000000000000001</v>
      </c>
      <c r="Q6" s="34">
        <f t="shared" si="3"/>
        <v>100</v>
      </c>
      <c r="R6" s="34">
        <f t="shared" si="3"/>
        <v>2101</v>
      </c>
      <c r="S6" s="34">
        <f t="shared" si="3"/>
        <v>213366</v>
      </c>
      <c r="T6" s="34">
        <f t="shared" si="3"/>
        <v>139.44</v>
      </c>
      <c r="U6" s="34">
        <f t="shared" si="3"/>
        <v>1530.16</v>
      </c>
      <c r="V6" s="34">
        <f t="shared" si="3"/>
        <v>289</v>
      </c>
      <c r="W6" s="34">
        <f t="shared" si="3"/>
        <v>2.21</v>
      </c>
      <c r="X6" s="34">
        <f t="shared" si="3"/>
        <v>130.77000000000001</v>
      </c>
      <c r="Y6" s="35">
        <f>IF(Y7="",NA(),Y7)</f>
        <v>85.66</v>
      </c>
      <c r="Z6" s="35">
        <f t="shared" ref="Z6:AH6" si="4">IF(Z7="",NA(),Z7)</f>
        <v>264.88</v>
      </c>
      <c r="AA6" s="35">
        <f t="shared" si="4"/>
        <v>147.12</v>
      </c>
      <c r="AB6" s="35">
        <f t="shared" si="4"/>
        <v>52.22</v>
      </c>
      <c r="AC6" s="35">
        <f t="shared" si="4"/>
        <v>137.88999999999999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1192.8</v>
      </c>
      <c r="BG6" s="35">
        <f t="shared" ref="BG6:BO6" si="7">IF(BG7="",NA(),BG7)</f>
        <v>990.92</v>
      </c>
      <c r="BH6" s="35">
        <f t="shared" si="7"/>
        <v>764.11</v>
      </c>
      <c r="BI6" s="35">
        <f t="shared" si="7"/>
        <v>852.07</v>
      </c>
      <c r="BJ6" s="35">
        <f t="shared" si="7"/>
        <v>908.26</v>
      </c>
      <c r="BK6" s="35">
        <f t="shared" si="7"/>
        <v>392.19</v>
      </c>
      <c r="BL6" s="35">
        <f t="shared" si="7"/>
        <v>413.5</v>
      </c>
      <c r="BM6" s="35">
        <f t="shared" si="7"/>
        <v>407.42</v>
      </c>
      <c r="BN6" s="35">
        <f t="shared" si="7"/>
        <v>386.46</v>
      </c>
      <c r="BO6" s="35">
        <f t="shared" si="7"/>
        <v>421.25</v>
      </c>
      <c r="BP6" s="34" t="str">
        <f>IF(BP7="","",IF(BP7="-","【-】","【"&amp;SUBSTITUTE(TEXT(BP7,"#,##0.00"),"-","△")&amp;"】"))</f>
        <v>【307.23】</v>
      </c>
      <c r="BQ6" s="35">
        <f>IF(BQ7="",NA(),BQ7)</f>
        <v>70.239999999999995</v>
      </c>
      <c r="BR6" s="35">
        <f t="shared" ref="BR6:BZ6" si="8">IF(BR7="",NA(),BR7)</f>
        <v>63.33</v>
      </c>
      <c r="BS6" s="35">
        <f t="shared" si="8"/>
        <v>65.989999999999995</v>
      </c>
      <c r="BT6" s="35">
        <f t="shared" si="8"/>
        <v>28.29</v>
      </c>
      <c r="BU6" s="35">
        <f t="shared" si="8"/>
        <v>69.959999999999994</v>
      </c>
      <c r="BV6" s="35">
        <f t="shared" si="8"/>
        <v>57.03</v>
      </c>
      <c r="BW6" s="35">
        <f t="shared" si="8"/>
        <v>55.84</v>
      </c>
      <c r="BX6" s="35">
        <f t="shared" si="8"/>
        <v>57.08</v>
      </c>
      <c r="BY6" s="35">
        <f t="shared" si="8"/>
        <v>55.85</v>
      </c>
      <c r="BZ6" s="35">
        <f t="shared" si="8"/>
        <v>53.23</v>
      </c>
      <c r="CA6" s="34" t="str">
        <f>IF(CA7="","",IF(CA7="-","【-】","【"&amp;SUBSTITUTE(TEXT(CA7,"#,##0.00"),"-","△")&amp;"】"))</f>
        <v>【59.98】</v>
      </c>
      <c r="CB6" s="35">
        <f>IF(CB7="",NA(),CB7)</f>
        <v>150</v>
      </c>
      <c r="CC6" s="35">
        <f t="shared" ref="CC6:CK6" si="9">IF(CC7="",NA(),CC7)</f>
        <v>169.48</v>
      </c>
      <c r="CD6" s="35">
        <f t="shared" si="9"/>
        <v>165.14</v>
      </c>
      <c r="CE6" s="35">
        <f t="shared" si="9"/>
        <v>376.69</v>
      </c>
      <c r="CF6" s="35">
        <f t="shared" si="9"/>
        <v>149.97999999999999</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50</v>
      </c>
      <c r="CN6" s="35">
        <f t="shared" ref="CN6:CV6" si="10">IF(CN7="",NA(),CN7)</f>
        <v>45.07</v>
      </c>
      <c r="CO6" s="35">
        <f t="shared" si="10"/>
        <v>42.38</v>
      </c>
      <c r="CP6" s="35">
        <f t="shared" si="10"/>
        <v>43.59</v>
      </c>
      <c r="CQ6" s="35">
        <f t="shared" si="10"/>
        <v>42.17</v>
      </c>
      <c r="CR6" s="35">
        <f t="shared" si="10"/>
        <v>58.25</v>
      </c>
      <c r="CS6" s="35">
        <f t="shared" si="10"/>
        <v>61.55</v>
      </c>
      <c r="CT6" s="35">
        <f t="shared" si="10"/>
        <v>57.22</v>
      </c>
      <c r="CU6" s="35">
        <f t="shared" si="10"/>
        <v>54.93</v>
      </c>
      <c r="CV6" s="35">
        <f t="shared" si="10"/>
        <v>55.96</v>
      </c>
      <c r="CW6" s="34" t="str">
        <f>IF(CW7="","",IF(CW7="-","【-】","【"&amp;SUBSTITUTE(TEXT(CW7,"#,##0.00"),"-","△")&amp;"】"))</f>
        <v>【58.71】</v>
      </c>
      <c r="CX6" s="35">
        <f>IF(CX7="",NA(),CX7)</f>
        <v>16.559999999999999</v>
      </c>
      <c r="CY6" s="35">
        <f t="shared" ref="CY6:DG6" si="11">IF(CY7="",NA(),CY7)</f>
        <v>18.11</v>
      </c>
      <c r="CZ6" s="35">
        <f t="shared" si="11"/>
        <v>15.68</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2019</v>
      </c>
      <c r="C7" s="37">
        <v>102041</v>
      </c>
      <c r="D7" s="37">
        <v>47</v>
      </c>
      <c r="E7" s="37">
        <v>18</v>
      </c>
      <c r="F7" s="37">
        <v>0</v>
      </c>
      <c r="G7" s="37">
        <v>0</v>
      </c>
      <c r="H7" s="37" t="s">
        <v>97</v>
      </c>
      <c r="I7" s="37" t="s">
        <v>98</v>
      </c>
      <c r="J7" s="37" t="s">
        <v>99</v>
      </c>
      <c r="K7" s="37" t="s">
        <v>100</v>
      </c>
      <c r="L7" s="37" t="s">
        <v>101</v>
      </c>
      <c r="M7" s="37" t="s">
        <v>102</v>
      </c>
      <c r="N7" s="38" t="s">
        <v>103</v>
      </c>
      <c r="O7" s="38" t="s">
        <v>104</v>
      </c>
      <c r="P7" s="38">
        <v>0.14000000000000001</v>
      </c>
      <c r="Q7" s="38">
        <v>100</v>
      </c>
      <c r="R7" s="38">
        <v>2101</v>
      </c>
      <c r="S7" s="38">
        <v>213366</v>
      </c>
      <c r="T7" s="38">
        <v>139.44</v>
      </c>
      <c r="U7" s="38">
        <v>1530.16</v>
      </c>
      <c r="V7" s="38">
        <v>289</v>
      </c>
      <c r="W7" s="38">
        <v>2.21</v>
      </c>
      <c r="X7" s="38">
        <v>130.77000000000001</v>
      </c>
      <c r="Y7" s="38">
        <v>85.66</v>
      </c>
      <c r="Z7" s="38">
        <v>264.88</v>
      </c>
      <c r="AA7" s="38">
        <v>147.12</v>
      </c>
      <c r="AB7" s="38">
        <v>52.22</v>
      </c>
      <c r="AC7" s="38">
        <v>137.88999999999999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1192.8</v>
      </c>
      <c r="BG7" s="38">
        <v>990.92</v>
      </c>
      <c r="BH7" s="38">
        <v>764.11</v>
      </c>
      <c r="BI7" s="38">
        <v>852.07</v>
      </c>
      <c r="BJ7" s="38">
        <v>908.26</v>
      </c>
      <c r="BK7" s="38">
        <v>392.19</v>
      </c>
      <c r="BL7" s="38">
        <v>413.5</v>
      </c>
      <c r="BM7" s="38">
        <v>407.42</v>
      </c>
      <c r="BN7" s="38">
        <v>386.46</v>
      </c>
      <c r="BO7" s="38">
        <v>421.25</v>
      </c>
      <c r="BP7" s="38">
        <v>307.23</v>
      </c>
      <c r="BQ7" s="38">
        <v>70.239999999999995</v>
      </c>
      <c r="BR7" s="38">
        <v>63.33</v>
      </c>
      <c r="BS7" s="38">
        <v>65.989999999999995</v>
      </c>
      <c r="BT7" s="38">
        <v>28.29</v>
      </c>
      <c r="BU7" s="38">
        <v>69.959999999999994</v>
      </c>
      <c r="BV7" s="38">
        <v>57.03</v>
      </c>
      <c r="BW7" s="38">
        <v>55.84</v>
      </c>
      <c r="BX7" s="38">
        <v>57.08</v>
      </c>
      <c r="BY7" s="38">
        <v>55.85</v>
      </c>
      <c r="BZ7" s="38">
        <v>53.23</v>
      </c>
      <c r="CA7" s="38">
        <v>59.98</v>
      </c>
      <c r="CB7" s="38">
        <v>150</v>
      </c>
      <c r="CC7" s="38">
        <v>169.48</v>
      </c>
      <c r="CD7" s="38">
        <v>165.14</v>
      </c>
      <c r="CE7" s="38">
        <v>376.69</v>
      </c>
      <c r="CF7" s="38">
        <v>149.97999999999999</v>
      </c>
      <c r="CG7" s="38">
        <v>283.73</v>
      </c>
      <c r="CH7" s="38">
        <v>287.57</v>
      </c>
      <c r="CI7" s="38">
        <v>286.86</v>
      </c>
      <c r="CJ7" s="38">
        <v>287.91000000000003</v>
      </c>
      <c r="CK7" s="38">
        <v>283.3</v>
      </c>
      <c r="CL7" s="38">
        <v>272.98</v>
      </c>
      <c r="CM7" s="38">
        <v>50</v>
      </c>
      <c r="CN7" s="38">
        <v>45.07</v>
      </c>
      <c r="CO7" s="38">
        <v>42.38</v>
      </c>
      <c r="CP7" s="38">
        <v>43.59</v>
      </c>
      <c r="CQ7" s="38">
        <v>42.17</v>
      </c>
      <c r="CR7" s="38">
        <v>58.25</v>
      </c>
      <c r="CS7" s="38">
        <v>61.55</v>
      </c>
      <c r="CT7" s="38">
        <v>57.22</v>
      </c>
      <c r="CU7" s="38">
        <v>54.93</v>
      </c>
      <c r="CV7" s="38">
        <v>55.96</v>
      </c>
      <c r="CW7" s="38">
        <v>58.71</v>
      </c>
      <c r="CX7" s="38">
        <v>16.559999999999999</v>
      </c>
      <c r="CY7" s="38">
        <v>18.11</v>
      </c>
      <c r="CZ7" s="38">
        <v>15.68</v>
      </c>
      <c r="DA7" s="38">
        <v>100</v>
      </c>
      <c r="DB7" s="38">
        <v>100</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2021-02-01T05:51:21Z</cp:lastPrinted>
  <dcterms:created xsi:type="dcterms:W3CDTF">2020-12-04T03:16:18Z</dcterms:created>
  <dcterms:modified xsi:type="dcterms:W3CDTF">2021-02-01T05:51:23Z</dcterms:modified>
  <cp:category/>
</cp:coreProperties>
</file>