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91AC5599-795F-4A37-8F1C-4A42D13E80FC}" xr6:coauthVersionLast="36" xr6:coauthVersionMax="36" xr10:uidLastSave="{00000000-0000-0000-0000-000000000000}"/>
  <workbookProtection workbookAlgorithmName="SHA-512" workbookHashValue="VHw0A4iDGNRTIQ0Zbts+kKD/aRtOtymhBV5A4c4pVPmgDJM0kQ1CaDV+7Brye/GFJSruurKeLNxhJehbfqGv4Q==" workbookSaltValue="afzJO3+X2YP2Z/IU5sFqGw=="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6" i="4"/>
  <c r="E86" i="4"/>
  <c r="AL10" i="4"/>
  <c r="AD10" i="4"/>
  <c r="B10" i="4"/>
  <c r="AL8" i="4"/>
  <c r="W8" i="4"/>
  <c r="P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<sst xmlns="http://schemas.openxmlformats.org/spreadsheetml/2006/main" count="236" uniqueCount="118">
  <si>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</si>
  <si>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</si>
  <si>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</si>
  <si>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</si>
  <si>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</si>
  <si>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</si>
  <si>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</si>
  <si>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</si>
  <si>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</si>
  <si>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</si>
  <si>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</si>
  <si>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</si>
  <si>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</si>
  <si>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</si>
  <si>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</si>
  <si>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</si>
  <si>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</si>
  <si>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</si>
  <si>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</si>
  <si>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</si>
  <si>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</si>
  <si>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</si>
  <si>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</si>
  <si>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</si>
  <si>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</si>
  <si>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</si>
  <si>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</si>
  <si>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</si>
  <si>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</si>
  <si>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</si>
  <si>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</si>
  <si>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</si>
  <si>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</si>
  <si>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</si>
  <si>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</si>
  <si>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</si>
  <si>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</si>
  <si>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</si>
  <si>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</si>
  <si>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</si>
  <si>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</si>
  <si>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</si>
  <si>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</si>
  <si>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</si>
  <si>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</si>
  <si>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</si>
  <si>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</si>
  <si>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</si>
  <si>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</si>
  <si>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</si>
  <si>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</si>
  <si>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</si>
  <si>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</si>
  <si>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</si>
  <si>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</si>
  <si>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</si>
  <si>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</si>
  <si>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</si>
  <si>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</si>
  <si>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</si>
  <si>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</si>
  <si>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</si>
  <si>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</si>
  <si>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</si>
  <si>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</si>
  <si>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</si>
  <si>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</si>
  <si>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</si>
  <si>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</si>
  <si>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</si>
  <si>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</si>
  <si>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</si>
  <si>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</si>
  <si>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</si>
  <si>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</si>
  <si>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</si>
  <si>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</si>
  <si>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</si>
  <si>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</si>
  <si>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</si>
  <si>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</si>
  <si>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</si>
  <si>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</si>
  <si>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</si>
  <si>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</si>
  <si>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</si>
  <si>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</si>
  <si>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</si>
  <si>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</si>
  <si>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</si>
  <si>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</si>
  <si>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</si>
  <si>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</si>
  <si>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</si>
  <si>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</si>
  <si>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</si>
  <si>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</si>
  <si>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</si>
  <si>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</si>
  <si>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</si>
  <si>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</si>
  <si>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</si>
  <si>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</si>
  <si>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</si>
  <si>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</si>
  <si>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</si>
  <si>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</si>
  <si>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</si>
  <si>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</si>
  <si>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</si>
  <si>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</si>
  <si>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</si>
  <si>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</si>
  <si>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</si>
  <si>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</si>
  <si>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①有形固定資産減価償却率・・・該当数値なし
②管渠老朽化率・・・該当数値なし
③管渠改善率・・・当該値は０であり、計画的な更新を検討する必要がある。</t>
    <rPh sb="2" eb="4">
      <t>ユウケイ</t>
    </rPh>
    <rPh sb="4" eb="8">
      <t>コテイシサン</t>
    </rPh>
    <rPh sb="8" eb="10">
      <t>ゲンカ</t>
    </rPh>
    <rPh sb="10" eb="12">
      <t>ショウキャク</t>
    </rPh>
    <rPh sb="12" eb="13">
      <t>リツ</t>
    </rPh>
    <rPh sb="16" eb="18">
      <t>ガイトウ</t>
    </rPh>
    <rPh sb="18" eb="20">
      <t>スウチ</t>
    </rPh>
    <rPh sb="24" eb="26">
      <t>カンキョ</t>
    </rPh>
    <rPh sb="26" eb="29">
      <t>ロウキュウカ</t>
    </rPh>
    <rPh sb="29" eb="30">
      <t>リツ</t>
    </rPh>
    <rPh sb="33" eb="35">
      <t>ガイトウ</t>
    </rPh>
    <rPh sb="35" eb="37">
      <t>スウチ</t>
    </rPh>
    <rPh sb="41" eb="43">
      <t>カンキョ</t>
    </rPh>
    <rPh sb="43" eb="46">
      <t>カイゼンリツ</t>
    </rPh>
    <rPh sb="49" eb="51">
      <t>トウガイ</t>
    </rPh>
    <rPh sb="51" eb="52">
      <t>チ</t>
    </rPh>
    <rPh sb="58" eb="61">
      <t>ケイカクテキ</t>
    </rPh>
    <rPh sb="62" eb="64">
      <t>コウシン</t>
    </rPh>
    <rPh sb="65" eb="67">
      <t>ケントウ</t>
    </rPh>
    <rPh sb="69" eb="71">
      <t>ヒツヨウ</t>
    </rPh>
    <phoneticPr fontId="4"/>
  </si>
  <si>
    <t xml:space="preserve">
「１．経営の健全性・効率性」は、経費回収率が対前年に比べ復調している。依然一般会計からの繰入金に頼った厳しい経営となっている。水洗化率は上昇傾向にあるが、人口減少により使用水量も低下しており、適正な使用料金による収入の確保が必要になってくる。
「２．老朽化の状況」は、施設の供用開始から10年以上経過し、施設や管路の修繕が今後増加していくことが考えられるので、将来を見据えた更新計画を検討し、経費の平準化を図れるようにする。</t>
    <rPh sb="4" eb="6">
      <t>ケイエイ</t>
    </rPh>
    <rPh sb="7" eb="10">
      <t>ケンゼンセイ</t>
    </rPh>
    <rPh sb="11" eb="13">
      <t>コウリツ</t>
    </rPh>
    <rPh sb="13" eb="14">
      <t>セイ</t>
    </rPh>
    <rPh sb="17" eb="19">
      <t>ケイヒ</t>
    </rPh>
    <rPh sb="19" eb="22">
      <t>カイシュウリツ</t>
    </rPh>
    <rPh sb="23" eb="24">
      <t>タイ</t>
    </rPh>
    <rPh sb="24" eb="26">
      <t>ゼンネン</t>
    </rPh>
    <rPh sb="27" eb="28">
      <t>クラ</t>
    </rPh>
    <rPh sb="29" eb="31">
      <t>フクチョウ</t>
    </rPh>
    <rPh sb="36" eb="38">
      <t>イゼン</t>
    </rPh>
    <rPh sb="38" eb="40">
      <t>イッパン</t>
    </rPh>
    <rPh sb="40" eb="42">
      <t>カイケイ</t>
    </rPh>
    <rPh sb="45" eb="48">
      <t>クリイレキン</t>
    </rPh>
    <rPh sb="49" eb="50">
      <t>タヨ</t>
    </rPh>
    <rPh sb="52" eb="53">
      <t>キビ</t>
    </rPh>
    <rPh sb="55" eb="57">
      <t>ケイエイ</t>
    </rPh>
    <rPh sb="64" eb="67">
      <t>スイセンカ</t>
    </rPh>
    <rPh sb="67" eb="68">
      <t>リツ</t>
    </rPh>
    <rPh sb="69" eb="71">
      <t>ジョウショウ</t>
    </rPh>
    <rPh sb="71" eb="73">
      <t>ケイコウ</t>
    </rPh>
    <rPh sb="78" eb="80">
      <t>ジンコウ</t>
    </rPh>
    <rPh sb="80" eb="82">
      <t>ゲンショウ</t>
    </rPh>
    <rPh sb="85" eb="87">
      <t>シヨウ</t>
    </rPh>
    <rPh sb="87" eb="89">
      <t>スイリョウ</t>
    </rPh>
    <rPh sb="90" eb="92">
      <t>テイカ</t>
    </rPh>
    <rPh sb="97" eb="99">
      <t>テキセイ</t>
    </rPh>
    <rPh sb="100" eb="102">
      <t>シヨウ</t>
    </rPh>
    <rPh sb="102" eb="104">
      <t>リョウキン</t>
    </rPh>
    <rPh sb="107" eb="109">
      <t>シュウニュウ</t>
    </rPh>
    <rPh sb="110" eb="112">
      <t>カクホ</t>
    </rPh>
    <rPh sb="113" eb="115">
      <t>ヒツヨウ</t>
    </rPh>
    <rPh sb="127" eb="130">
      <t>ロウキュウカ</t>
    </rPh>
    <rPh sb="131" eb="133">
      <t>ジョウキョウ</t>
    </rPh>
    <rPh sb="136" eb="138">
      <t>シセツ</t>
    </rPh>
    <rPh sb="139" eb="141">
      <t>キョウヨウ</t>
    </rPh>
    <rPh sb="141" eb="143">
      <t>カイシ</t>
    </rPh>
    <rPh sb="147" eb="148">
      <t>ネン</t>
    </rPh>
    <rPh sb="148" eb="150">
      <t>イジョウ</t>
    </rPh>
    <rPh sb="150" eb="152">
      <t>ケイカ</t>
    </rPh>
    <rPh sb="154" eb="156">
      <t>シセツ</t>
    </rPh>
    <rPh sb="157" eb="159">
      <t>カンロ</t>
    </rPh>
    <rPh sb="160" eb="162">
      <t>シュウゼン</t>
    </rPh>
    <rPh sb="163" eb="165">
      <t>コンゴ</t>
    </rPh>
    <rPh sb="165" eb="167">
      <t>ゾウカ</t>
    </rPh>
    <rPh sb="174" eb="175">
      <t>カンガ</t>
    </rPh>
    <rPh sb="182" eb="184">
      <t>ショウライ</t>
    </rPh>
    <rPh sb="185" eb="187">
      <t>ミス</t>
    </rPh>
    <rPh sb="189" eb="191">
      <t>コウシン</t>
    </rPh>
    <rPh sb="191" eb="193">
      <t>ケイカク</t>
    </rPh>
    <rPh sb="194" eb="196">
      <t>ケントウ</t>
    </rPh>
    <rPh sb="198" eb="200">
      <t>ケイヒ</t>
    </rPh>
    <rPh sb="201" eb="204">
      <t>ヘイジュンカ</t>
    </rPh>
    <rPh sb="205" eb="206">
      <t>ハカ</t>
    </rPh>
    <phoneticPr fontId="4"/>
  </si>
  <si>
    <t xml:space="preserve">
①収益的収支比率・・・単年度赤字となっており、一般会計繰入金に頼った経営となっているため、料金改定を見据えながら費用の削減と収益の確保に努める必要がある。
②累積欠損金比率・・・該当数値なし
③流動比率・・・該当数値なし
④企業債残高対事業規模比率・・・前年度と同様０であるが、一般会計の繰出金に頼り過ぎず、営業収益を少しでも上げられるようにすることが必要である。
⑤経費回収率・・・少子高齢化により人口が減少していることから適正な料金設定による収入の確保が必要である。
⑥汚水処理原価・・・全国平均を目標に費用効果の高い処理コストの抑制等に努める必要がある。
⑦施設利用率・・・過去４年とほぼ同様の数値であり、類似団体平均値より低い数値である。人口が減少していることから施設規模の見直しや統廃合を含めた改善の必要がある。
⑧水洗化率・・・上昇傾向ではあるが、人口減少に伴う数値の上昇も考えられるため、引き続き水洗化の推進に努める必要がある。</t>
    <rPh sb="2" eb="5">
      <t>シュウエキテキ</t>
    </rPh>
    <rPh sb="5" eb="7">
      <t>シュウシ</t>
    </rPh>
    <rPh sb="7" eb="9">
      <t>ヒリツ</t>
    </rPh>
    <rPh sb="24" eb="26">
      <t>イッパン</t>
    </rPh>
    <rPh sb="26" eb="28">
      <t>カイケイ</t>
    </rPh>
    <rPh sb="28" eb="31">
      <t>クリイレキン</t>
    </rPh>
    <rPh sb="32" eb="33">
      <t>タヨ</t>
    </rPh>
    <rPh sb="35" eb="37">
      <t>ケイエイ</t>
    </rPh>
    <rPh sb="46" eb="48">
      <t>リョウキン</t>
    </rPh>
    <rPh sb="48" eb="50">
      <t>カイテイ</t>
    </rPh>
    <rPh sb="51" eb="53">
      <t>ミス</t>
    </rPh>
    <rPh sb="80" eb="82">
      <t>ルイセキ</t>
    </rPh>
    <rPh sb="82" eb="85">
      <t>ケッソンキン</t>
    </rPh>
    <rPh sb="85" eb="87">
      <t>ヒリツ</t>
    </rPh>
    <rPh sb="90" eb="92">
      <t>ガイトウ</t>
    </rPh>
    <rPh sb="92" eb="94">
      <t>スウチ</t>
    </rPh>
    <rPh sb="98" eb="100">
      <t>リュウドウ</t>
    </rPh>
    <rPh sb="100" eb="102">
      <t>ヒリツ</t>
    </rPh>
    <rPh sb="105" eb="107">
      <t>ガイトウ</t>
    </rPh>
    <rPh sb="107" eb="109">
      <t>スウチ</t>
    </rPh>
    <rPh sb="113" eb="116">
      <t>キギョウサイ</t>
    </rPh>
    <rPh sb="116" eb="118">
      <t>ザンダカ</t>
    </rPh>
    <rPh sb="118" eb="119">
      <t>タイ</t>
    </rPh>
    <rPh sb="119" eb="121">
      <t>ジギョウ</t>
    </rPh>
    <rPh sb="121" eb="123">
      <t>キボ</t>
    </rPh>
    <rPh sb="123" eb="125">
      <t>ヒリツ</t>
    </rPh>
    <rPh sb="128" eb="131">
      <t>ゼンネンド</t>
    </rPh>
    <rPh sb="132" eb="134">
      <t>ドウヨウ</t>
    </rPh>
    <rPh sb="140" eb="142">
      <t>イッパン</t>
    </rPh>
    <rPh sb="142" eb="144">
      <t>カイケイ</t>
    </rPh>
    <rPh sb="145" eb="146">
      <t>ク</t>
    </rPh>
    <rPh sb="146" eb="147">
      <t>ダ</t>
    </rPh>
    <rPh sb="147" eb="148">
      <t>キン</t>
    </rPh>
    <rPh sb="149" eb="150">
      <t>タヨ</t>
    </rPh>
    <rPh sb="151" eb="152">
      <t>ス</t>
    </rPh>
    <rPh sb="155" eb="157">
      <t>エイギョウ</t>
    </rPh>
    <rPh sb="157" eb="159">
      <t>シュウエキ</t>
    </rPh>
    <rPh sb="160" eb="161">
      <t>スコ</t>
    </rPh>
    <rPh sb="164" eb="165">
      <t>ア</t>
    </rPh>
    <rPh sb="177" eb="179">
      <t>ヒツヨウ</t>
    </rPh>
    <rPh sb="185" eb="187">
      <t>ケイヒ</t>
    </rPh>
    <rPh sb="187" eb="190">
      <t>カイシュウリツ</t>
    </rPh>
    <rPh sb="193" eb="195">
      <t>ショウシ</t>
    </rPh>
    <rPh sb="195" eb="198">
      <t>コウレイカ</t>
    </rPh>
    <rPh sb="201" eb="203">
      <t>ジンコウ</t>
    </rPh>
    <rPh sb="204" eb="206">
      <t>ゲンショウ</t>
    </rPh>
    <rPh sb="214" eb="216">
      <t>テキセイ</t>
    </rPh>
    <rPh sb="217" eb="219">
      <t>リョウキン</t>
    </rPh>
    <rPh sb="219" eb="221">
      <t>セッテイ</t>
    </rPh>
    <rPh sb="224" eb="226">
      <t>シュウニュウ</t>
    </rPh>
    <rPh sb="227" eb="229">
      <t>カクホ</t>
    </rPh>
    <rPh sb="230" eb="232">
      <t>ヒツヨウ</t>
    </rPh>
    <rPh sb="238" eb="240">
      <t>オスイ</t>
    </rPh>
    <rPh sb="240" eb="242">
      <t>ショリ</t>
    </rPh>
    <rPh sb="242" eb="244">
      <t>ゲンカ</t>
    </rPh>
    <rPh sb="247" eb="249">
      <t>ゼンコク</t>
    </rPh>
    <rPh sb="249" eb="251">
      <t>ヘイキン</t>
    </rPh>
    <rPh sb="252" eb="254">
      <t>モクヒョウ</t>
    </rPh>
    <rPh sb="255" eb="257">
      <t>ヒヨウ</t>
    </rPh>
    <rPh sb="257" eb="259">
      <t>コウカ</t>
    </rPh>
    <rPh sb="260" eb="261">
      <t>タカ</t>
    </rPh>
    <rPh sb="262" eb="264">
      <t>ショリ</t>
    </rPh>
    <rPh sb="268" eb="270">
      <t>ヨクセイ</t>
    </rPh>
    <rPh sb="270" eb="271">
      <t>トウ</t>
    </rPh>
    <rPh sb="272" eb="273">
      <t>ツト</t>
    </rPh>
    <rPh sb="275" eb="277">
      <t>ヒツヨウ</t>
    </rPh>
    <rPh sb="283" eb="285">
      <t>シセツ</t>
    </rPh>
    <rPh sb="285" eb="288">
      <t>リヨウリツ</t>
    </rPh>
    <rPh sb="291" eb="293">
      <t>カコ</t>
    </rPh>
    <rPh sb="294" eb="295">
      <t>ネン</t>
    </rPh>
    <rPh sb="298" eb="300">
      <t>ドウヨウ</t>
    </rPh>
    <rPh sb="301" eb="303">
      <t>スウチ</t>
    </rPh>
    <rPh sb="307" eb="314">
      <t>ルイジダンタイヘイキンチ</t>
    </rPh>
    <rPh sb="316" eb="317">
      <t>ヒク</t>
    </rPh>
    <rPh sb="318" eb="320">
      <t>スウチ</t>
    </rPh>
    <rPh sb="324" eb="326">
      <t>ジンコウ</t>
    </rPh>
    <rPh sb="327" eb="329">
      <t>ゲンショウ</t>
    </rPh>
    <rPh sb="337" eb="339">
      <t>シセツ</t>
    </rPh>
    <rPh sb="339" eb="341">
      <t>キボ</t>
    </rPh>
    <rPh sb="342" eb="344">
      <t>ミナオ</t>
    </rPh>
    <rPh sb="346" eb="349">
      <t>トウハイゴウ</t>
    </rPh>
    <rPh sb="350" eb="351">
      <t>フク</t>
    </rPh>
    <rPh sb="353" eb="355">
      <t>カイゼン</t>
    </rPh>
    <rPh sb="356" eb="358">
      <t>ヒツヨウ</t>
    </rPh>
    <rPh sb="364" eb="367">
      <t>スイセンカ</t>
    </rPh>
    <rPh sb="367" eb="368">
      <t>リツ</t>
    </rPh>
    <rPh sb="371" eb="373">
      <t>ジョウショウ</t>
    </rPh>
    <rPh sb="373" eb="375">
      <t>ケイコウ</t>
    </rPh>
    <rPh sb="381" eb="383">
      <t>ジンコウ</t>
    </rPh>
    <rPh sb="383" eb="385">
      <t>ゲンショウ</t>
    </rPh>
    <rPh sb="386" eb="387">
      <t>トモナ</t>
    </rPh>
    <rPh sb="388" eb="390">
      <t>スウチ</t>
    </rPh>
    <rPh sb="391" eb="393">
      <t>ジョウショウ</t>
    </rPh>
    <rPh sb="394" eb="395">
      <t>カンガ</t>
    </rPh>
    <rPh sb="402" eb="403">
      <t>ヒ</t>
    </rPh>
    <rPh sb="404" eb="405">
      <t>ツヅ</t>
    </rPh>
    <rPh sb="406" eb="408">
      <t>スイセン</t>
    </rPh>
    <rPh sb="408" eb="409">
      <t>バ</t>
    </rPh>
    <rPh sb="410" eb="412">
      <t>スイシン</t>
    </rPh>
    <rPh sb="413" eb="414">
      <t>ツト</t>
    </rPh>
    <rPh sb="416" eb="4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</si>
</sst>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32-4092-9A42-FD0933B027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formatCode="#,##0.00;&quot;△&quot;#,##0.00">
                  <c:v>0</c:v>
                </c:pt>
              </c:numCache>
            </c:numRef>
          </c:val>
          <c:smooth val="0"/>
          <c:extLst>
            <c:ext xmlns:c16="http://schemas.microsoft.com/office/drawing/2014/chart" uri="{C3380CC4-5D6E-409C-BE32-E72D297353CC}">
              <c16:uniqueId val="{00000001-CF32-4092-9A42-FD0933B027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39.25</c:v>
                </c:pt>
                <c:pt idx="1">
                  <c:v>39.96</c:v>
                </c:pt>
                <c:pt idx="2">
                  <c:v>40.270000000000003</c:v>
                </c:pt>
                <c:pt idx="3">
                  <c:v>39.549999999999997</c:v>
                </c:pt>
                <c:pt idx="4">
                  <c:v>40.98</c:v>
                </c:pt>
              </c:numCache>
            </c:numRef>
          </c:val>
          <c:extLst>
            <c:ext xmlns:c16="http://schemas.microsoft.com/office/drawing/2014/chart" uri="{C3380CC4-5D6E-409C-BE32-E72D297353CC}">
              <c16:uniqueId val="{00000000-F044-483B-BE70-6FA0C0D062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42.33</c:v>
                </c:pt>
              </c:numCache>
            </c:numRef>
          </c:val>
          <c:smooth val="0"/>
          <c:extLst>
            <c:ext xmlns:c16="http://schemas.microsoft.com/office/drawing/2014/chart" uri="{C3380CC4-5D6E-409C-BE32-E72D297353CC}">
              <c16:uniqueId val="{00000001-F044-483B-BE70-6FA0C0D062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71.45</c:v>
                </c:pt>
                <c:pt idx="1">
                  <c:v>73.459999999999994</c:v>
                </c:pt>
                <c:pt idx="2">
                  <c:v>74.44</c:v>
                </c:pt>
                <c:pt idx="3">
                  <c:v>75.099999999999994</c:v>
                </c:pt>
                <c:pt idx="4">
                  <c:v>76.260000000000005</c:v>
                </c:pt>
              </c:numCache>
            </c:numRef>
          </c:val>
          <c:extLst>
            <c:ext xmlns:c16="http://schemas.microsoft.com/office/drawing/2014/chart" uri="{C3380CC4-5D6E-409C-BE32-E72D297353CC}">
              <c16:uniqueId val="{00000000-8E92-426E-9AAB-3F6AC9EACBE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62.5</c:v>
                </c:pt>
              </c:numCache>
            </c:numRef>
          </c:val>
          <c:smooth val="0"/>
          <c:extLst>
            <c:ext xmlns:c16="http://schemas.microsoft.com/office/drawing/2014/chart" uri="{C3380CC4-5D6E-409C-BE32-E72D297353CC}">
              <c16:uniqueId val="{00000001-8E92-426E-9AAB-3F6AC9EACBE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99.68</c:v>
                </c:pt>
                <c:pt idx="1">
                  <c:v>100.19</c:v>
                </c:pt>
                <c:pt idx="2">
                  <c:v>100.94</c:v>
                </c:pt>
                <c:pt idx="3">
                  <c:v>101.42</c:v>
                </c:pt>
                <c:pt idx="4">
                  <c:v>98.96</c:v>
                </c:pt>
              </c:numCache>
            </c:numRef>
          </c:val>
          <c:extLst>
            <c:ext xmlns:c16="http://schemas.microsoft.com/office/drawing/2014/chart" uri="{C3380CC4-5D6E-409C-BE32-E72D297353CC}">
              <c16:uniqueId val="{00000000-A7CC-4414-955C-84155CC49D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CC-4414-955C-84155CC49D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84-403C-85F2-C2EF8B8F7CE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84-403C-85F2-C2EF8B8F7CE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F0-4F4B-8220-727EFE86A2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F0-4F4B-8220-727EFE86A2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1F-4271-908B-16FE5E0DE1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1F-4271-908B-16FE5E0DE1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11-4464-B264-4C9D3827EB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11-4464-B264-4C9D3827EB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15-4C02-8533-8416237BF7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673.08</c:v>
                </c:pt>
              </c:numCache>
            </c:numRef>
          </c:val>
          <c:smooth val="0"/>
          <c:extLst>
            <c:ext xmlns:c16="http://schemas.microsoft.com/office/drawing/2014/chart" uri="{C3380CC4-5D6E-409C-BE32-E72D297353CC}">
              <c16:uniqueId val="{00000001-3D15-4C02-8533-8416237BF7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41.64</c:v>
                </c:pt>
                <c:pt idx="1">
                  <c:v>46.3</c:v>
                </c:pt>
                <c:pt idx="2">
                  <c:v>37.380000000000003</c:v>
                </c:pt>
                <c:pt idx="3">
                  <c:v>30.05</c:v>
                </c:pt>
                <c:pt idx="4">
                  <c:v>47.63</c:v>
                </c:pt>
              </c:numCache>
            </c:numRef>
          </c:val>
          <c:extLst>
            <c:ext xmlns:c16="http://schemas.microsoft.com/office/drawing/2014/chart" uri="{C3380CC4-5D6E-409C-BE32-E72D297353CC}">
              <c16:uniqueId val="{00000000-A592-4401-A4B3-0485D30B5FA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42.44</c:v>
                </c:pt>
              </c:numCache>
            </c:numRef>
          </c:val>
          <c:smooth val="0"/>
          <c:extLst>
            <c:ext xmlns:c16="http://schemas.microsoft.com/office/drawing/2014/chart" uri="{C3380CC4-5D6E-409C-BE32-E72D297353CC}">
              <c16:uniqueId val="{00000001-A592-4401-A4B3-0485D30B5FA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296.60000000000002</c:v>
                </c:pt>
                <c:pt idx="1">
                  <c:v>268.27</c:v>
                </c:pt>
                <c:pt idx="2">
                  <c:v>335.17</c:v>
                </c:pt>
                <c:pt idx="3">
                  <c:v>413.69</c:v>
                </c:pt>
                <c:pt idx="4">
                  <c:v>265.10000000000002</c:v>
                </c:pt>
              </c:numCache>
            </c:numRef>
          </c:val>
          <c:extLst>
            <c:ext xmlns:c16="http://schemas.microsoft.com/office/drawing/2014/chart" uri="{C3380CC4-5D6E-409C-BE32-E72D297353CC}">
              <c16:uniqueId val="{00000000-A91F-4EDB-BAE8-02EDFB1037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284.54000000000002</c:v>
                </c:pt>
              </c:numCache>
            </c:numRef>
          </c:val>
          <c:smooth val="0"/>
          <c:extLst>
            <c:ext xmlns:c16="http://schemas.microsoft.com/office/drawing/2014/chart" uri="{C3380CC4-5D6E-409C-BE32-E72D297353CC}">
              <c16:uniqueId val="{00000001-A91F-4EDB-BAE8-02EDFB1037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高山村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tr">
        <f>データ!$M$6</f>
        <v>非設置</v>
      </c>
      <c r="AE8" s="50"/>
      <c r="AF8" s="50"/>
      <c r="AG8" s="50"/>
      <c r="AH8" s="50"/>
      <c r="AI8" s="50"/>
      <c r="AJ8" s="50"/>
      <c r="AK8" s="3"/>
      <c r="AL8" s="51">
        <f>データ!S6</f>
        <v>3596</v>
      </c>
      <c r="AM8" s="51"/>
      <c r="AN8" s="51"/>
      <c r="AO8" s="51"/>
      <c r="AP8" s="51"/>
      <c r="AQ8" s="51"/>
      <c r="AR8" s="51"/>
      <c r="AS8" s="51"/>
      <c r="AT8" s="46">
        <f>データ!T6</f>
        <v>64.180000000000007</v>
      </c>
      <c r="AU8" s="46"/>
      <c r="AV8" s="46"/>
      <c r="AW8" s="46"/>
      <c r="AX8" s="46"/>
      <c r="AY8" s="46"/>
      <c r="AZ8" s="46"/>
      <c r="BA8" s="46"/>
      <c r="BB8" s="46">
        <f>データ!U6</f>
        <v>56.03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50.44</v>
      </c>
      <c r="Q10" s="46"/>
      <c r="R10" s="46"/>
      <c r="S10" s="46"/>
      <c r="T10" s="46"/>
      <c r="U10" s="46"/>
      <c r="V10" s="46"/>
      <c r="W10" s="46">
        <f>データ!Q6</f>
        <v>85.61</v>
      </c>
      <c r="X10" s="46"/>
      <c r="Y10" s="46"/>
      <c r="Z10" s="46"/>
      <c r="AA10" s="46"/>
      <c r="AB10" s="46"/>
      <c r="AC10" s="46"/>
      <c r="AD10" s="51">
        <f>データ!R6</f>
        <v>2200</v>
      </c>
      <c r="AE10" s="51"/>
      <c r="AF10" s="51"/>
      <c r="AG10" s="51"/>
      <c r="AH10" s="51"/>
      <c r="AI10" s="51"/>
      <c r="AJ10" s="51"/>
      <c r="AK10" s="2"/>
      <c r="AL10" s="51">
        <f>データ!V6</f>
        <v>1824</v>
      </c>
      <c r="AM10" s="51"/>
      <c r="AN10" s="51"/>
      <c r="AO10" s="51"/>
      <c r="AP10" s="51"/>
      <c r="AQ10" s="51"/>
      <c r="AR10" s="51"/>
      <c r="AS10" s="51"/>
      <c r="AT10" s="46">
        <f>データ!W6</f>
        <v>1.98</v>
      </c>
      <c r="AU10" s="46"/>
      <c r="AV10" s="46"/>
      <c r="AW10" s="46"/>
      <c r="AX10" s="46"/>
      <c r="AY10" s="46"/>
      <c r="AZ10" s="46"/>
      <c r="BA10" s="46"/>
      <c r="BB10" s="46">
        <f>データ!X6</f>
        <v>921.21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DFcJvbHjDlvTeBrqQ6CNl3Z8Wv2agQyjjhTRHGMlPypLuP3q4nfyEDes3cpZdfJ9uEe1PpPvW6U8oFQ+JjdBXA==" saltValue="qZLWDdBLbe30eUFXiA4ndQ=="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2019</v>
      </c>
      <c r="C6" s="33">
        <f t="shared" ref="C6:X6" si="3">C7</f>
        <v>104281</v>
      </c>
      <c r="D6" s="33">
        <f t="shared" si="3"/>
        <v>47</v>
      </c>
      <c r="E6" s="33">
        <f t="shared" si="3"/>
        <v>17</v>
      </c>
      <c r="F6" s="33">
        <f t="shared" si="3"/>
        <v>5</v>
      </c>
      <c r="G6" s="33">
        <f t="shared" si="3"/>
        <v>0</v>
      </c>
      <c r="H6" s="33" t="str">
        <f t="shared" si="3"/>
        <v>群馬県　高山村</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50.44</v>
      </c>
      <c r="Q6" s="34">
        <f t="shared" si="3"/>
        <v>85.61</v>
      </c>
      <c r="R6" s="34">
        <f t="shared" si="3"/>
        <v>2200</v>
      </c>
      <c r="S6" s="34">
        <f t="shared" si="3"/>
        <v>3596</v>
      </c>
      <c r="T6" s="34">
        <f t="shared" si="3"/>
        <v>64.180000000000007</v>
      </c>
      <c r="U6" s="34">
        <f t="shared" si="3"/>
        <v>56.03</v>
      </c>
      <c r="V6" s="34">
        <f t="shared" si="3"/>
        <v>1824</v>
      </c>
      <c r="W6" s="34">
        <f t="shared" si="3"/>
        <v>1.98</v>
      </c>
      <c r="X6" s="34">
        <f t="shared" si="3"/>
        <v>921.21</v>
      </c>
      <c r="Y6" s="35">
        <f>IF(Y7="",NA(),Y7)</f>
        <v>99.68</v>
      </c>
      <c r="Z6" s="35">
        <f t="shared" ref="Z6:AH6" si="4">IF(Z7="",NA(),Z7)</f>
        <v>100.19</v>
      </c>
      <c r="AA6" s="35">
        <f t="shared" si="4"/>
        <v>100.94</v>
      </c>
      <c r="AB6" s="35">
        <f t="shared" si="4"/>
        <v>101.42</v>
      </c>
      <c r="AC6" s="35">
        <f t="shared" si="4"/>
        <v>98.96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979.89</v>
      </c>
      <c r="BL6" s="35">
        <f t="shared" si="7"/>
        <v>1051.43</v>
      </c>
      <c r="BM6" s="35">
        <f t="shared" si="7"/>
        <v>982.29</v>
      </c>
      <c r="BN6" s="35">
        <f t="shared" si="7"/>
        <v>713.28</v>
      </c>
      <c r="BO6" s="35">
        <f t="shared" si="7"/>
        <v>673.08</v>
      </c>
      <c r="BP6" s="34" t="str">
        <f>IF(BP7="","",IF(BP7="-","【-】","【"&amp;SUBSTITUTE(TEXT(BP7,"#,##0.00"),"-","△")&amp;"】"))</f>
        <v>【765.47】</v>
      </c>
      <c r="BQ6" s="35">
        <f>IF(BQ7="",NA(),BQ7)</f>
        <v>41.64</v>
      </c>
      <c r="BR6" s="35">
        <f t="shared" ref="BR6:BZ6" si="8">IF(BR7="",NA(),BR7)</f>
        <v>46.3</v>
      </c>
      <c r="BS6" s="35">
        <f t="shared" si="8"/>
        <v>37.380000000000003</v>
      </c>
      <c r="BT6" s="35">
        <f t="shared" si="8"/>
        <v>30.05</v>
      </c>
      <c r="BU6" s="35">
        <f t="shared" si="8"/>
        <v>47.63</v>
      </c>
      <c r="BV6" s="35">
        <f t="shared" si="8"/>
        <v>41.34</v>
      </c>
      <c r="BW6" s="35">
        <f t="shared" si="8"/>
        <v>40.06</v>
      </c>
      <c r="BX6" s="35">
        <f t="shared" si="8"/>
        <v>41.25</v>
      </c>
      <c r="BY6" s="35">
        <f t="shared" si="8"/>
        <v>40.75</v>
      </c>
      <c r="BZ6" s="35">
        <f t="shared" si="8"/>
        <v>42.44</v>
      </c>
      <c r="CA6" s="34" t="str">
        <f>IF(CA7="","",IF(CA7="-","【-】","【"&amp;SUBSTITUTE(TEXT(CA7,"#,##0.00"),"-","△")&amp;"】"))</f>
        <v>【59.59】</v>
      </c>
      <c r="CB6" s="35">
        <f>IF(CB7="",NA(),CB7)</f>
        <v>296.60000000000002</v>
      </c>
      <c r="CC6" s="35">
        <f t="shared" ref="CC6:CK6" si="9">IF(CC7="",NA(),CC7)</f>
        <v>268.27</v>
      </c>
      <c r="CD6" s="35">
        <f t="shared" si="9"/>
        <v>335.17</v>
      </c>
      <c r="CE6" s="35">
        <f t="shared" si="9"/>
        <v>413.69</v>
      </c>
      <c r="CF6" s="35">
        <f t="shared" si="9"/>
        <v>265.10000000000002</v>
      </c>
      <c r="CG6" s="35">
        <f t="shared" si="9"/>
        <v>357.49</v>
      </c>
      <c r="CH6" s="35">
        <f t="shared" si="9"/>
        <v>355.22</v>
      </c>
      <c r="CI6" s="35">
        <f t="shared" si="9"/>
        <v>334.48</v>
      </c>
      <c r="CJ6" s="35">
        <f t="shared" si="9"/>
        <v>311.70999999999998</v>
      </c>
      <c r="CK6" s="35">
        <f t="shared" si="9"/>
        <v>284.54000000000002</v>
      </c>
      <c r="CL6" s="34" t="str">
        <f>IF(CL7="","",IF(CL7="-","【-】","【"&amp;SUBSTITUTE(TEXT(CL7,"#,##0.00"),"-","△")&amp;"】"))</f>
        <v>【257.86】</v>
      </c>
      <c r="CM6" s="35">
        <f>IF(CM7="",NA(),CM7)</f>
        <v>39.25</v>
      </c>
      <c r="CN6" s="35">
        <f t="shared" ref="CN6:CV6" si="10">IF(CN7="",NA(),CN7)</f>
        <v>39.96</v>
      </c>
      <c r="CO6" s="35">
        <f t="shared" si="10"/>
        <v>40.270000000000003</v>
      </c>
      <c r="CP6" s="35">
        <f t="shared" si="10"/>
        <v>39.549999999999997</v>
      </c>
      <c r="CQ6" s="35">
        <f t="shared" si="10"/>
        <v>40.98</v>
      </c>
      <c r="CR6" s="35">
        <f t="shared" si="10"/>
        <v>44.69</v>
      </c>
      <c r="CS6" s="35">
        <f t="shared" si="10"/>
        <v>42.84</v>
      </c>
      <c r="CT6" s="35">
        <f t="shared" si="10"/>
        <v>40.93</v>
      </c>
      <c r="CU6" s="35">
        <f t="shared" si="10"/>
        <v>43.38</v>
      </c>
      <c r="CV6" s="35">
        <f t="shared" si="10"/>
        <v>42.33</v>
      </c>
      <c r="CW6" s="34" t="str">
        <f>IF(CW7="","",IF(CW7="-","【-】","【"&amp;SUBSTITUTE(TEXT(CW7,"#,##0.00"),"-","△")&amp;"】"))</f>
        <v>【51.30】</v>
      </c>
      <c r="CX6" s="35">
        <f>IF(CX7="",NA(),CX7)</f>
        <v>71.45</v>
      </c>
      <c r="CY6" s="35">
        <f t="shared" ref="CY6:DG6" si="11">IF(CY7="",NA(),CY7)</f>
        <v>73.459999999999994</v>
      </c>
      <c r="CZ6" s="35">
        <f t="shared" si="11"/>
        <v>74.44</v>
      </c>
      <c r="DA6" s="35">
        <f t="shared" si="11"/>
        <v>75.099999999999994</v>
      </c>
      <c r="DB6" s="35">
        <f t="shared" si="11"/>
        <v>76.260000000000005</v>
      </c>
      <c r="DC6" s="35">
        <f t="shared" si="11"/>
        <v>69.67</v>
      </c>
      <c r="DD6" s="35">
        <f t="shared" si="11"/>
        <v>66.3</v>
      </c>
      <c r="DE6" s="35">
        <f t="shared" si="11"/>
        <v>62.73</v>
      </c>
      <c r="DF6" s="35">
        <f t="shared" si="11"/>
        <v>62.02</v>
      </c>
      <c r="DG6" s="35">
        <f t="shared" si="11"/>
        <v>62.5</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4">
        <f t="shared" si="14"/>
        <v>0</v>
      </c>
      <c r="EO6" s="34" t="str">
        <f>IF(EO7="","",IF(EO7="-","【-】","【"&amp;SUBSTITUTE(TEXT(EO7,"#,##0.00"),"-","△")&amp;"】"))</f>
        <v>【0.02】</v>
      </c>
    </row>
    <row r="7" spans="1:145" s="36" customFormat="1" x14ac:dyDescent="0.2">
      <c r="A7" s="28"/>
      <c r="B7" s="37">
        <v>2019</v>
      </c>
      <c r="C7" s="37">
        <v>104281</v>
      </c>
      <c r="D7" s="37">
        <v>47</v>
      </c>
      <c r="E7" s="37">
        <v>17</v>
      </c>
      <c r="F7" s="37">
        <v>5</v>
      </c>
      <c r="G7" s="37">
        <v>0</v>
      </c>
      <c r="H7" s="37" t="s">
        <v>96</v>
      </c>
      <c r="I7" s="37" t="s">
        <v>97</v>
      </c>
      <c r="J7" s="37" t="s">
        <v>98</v>
      </c>
      <c r="K7" s="37" t="s">
        <v>99</v>
      </c>
      <c r="L7" s="37" t="s">
        <v>100</v>
      </c>
      <c r="M7" s="37" t="s">
        <v>101</v>
      </c>
      <c r="N7" s="38" t="s">
        <v>102</v>
      </c>
      <c r="O7" s="38" t="s">
        <v>103</v>
      </c>
      <c r="P7" s="38">
        <v>50.44</v>
      </c>
      <c r="Q7" s="38">
        <v>85.61</v>
      </c>
      <c r="R7" s="38">
        <v>2200</v>
      </c>
      <c r="S7" s="38">
        <v>3596</v>
      </c>
      <c r="T7" s="38">
        <v>64.180000000000007</v>
      </c>
      <c r="U7" s="38">
        <v>56.03</v>
      </c>
      <c r="V7" s="38">
        <v>1824</v>
      </c>
      <c r="W7" s="38">
        <v>1.98</v>
      </c>
      <c r="X7" s="38">
        <v>921.21</v>
      </c>
      <c r="Y7" s="38">
        <v>99.68</v>
      </c>
      <c r="Z7" s="38">
        <v>100.19</v>
      </c>
      <c r="AA7" s="38">
        <v>100.94</v>
      </c>
      <c r="AB7" s="38">
        <v>101.42</v>
      </c>
      <c r="AC7" s="38">
        <v>98.96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979.89</v>
      </c>
      <c r="BL7" s="38">
        <v>1051.43</v>
      </c>
      <c r="BM7" s="38">
        <v>982.29</v>
      </c>
      <c r="BN7" s="38">
        <v>713.28</v>
      </c>
      <c r="BO7" s="38">
        <v>673.08</v>
      </c>
      <c r="BP7" s="38">
        <v>765.47</v>
      </c>
      <c r="BQ7" s="38">
        <v>41.64</v>
      </c>
      <c r="BR7" s="38">
        <v>46.3</v>
      </c>
      <c r="BS7" s="38">
        <v>37.380000000000003</v>
      </c>
      <c r="BT7" s="38">
        <v>30.05</v>
      </c>
      <c r="BU7" s="38">
        <v>47.63</v>
      </c>
      <c r="BV7" s="38">
        <v>41.34</v>
      </c>
      <c r="BW7" s="38">
        <v>40.06</v>
      </c>
      <c r="BX7" s="38">
        <v>41.25</v>
      </c>
      <c r="BY7" s="38">
        <v>40.75</v>
      </c>
      <c r="BZ7" s="38">
        <v>42.44</v>
      </c>
      <c r="CA7" s="38">
        <v>59.59</v>
      </c>
      <c r="CB7" s="38">
        <v>296.60000000000002</v>
      </c>
      <c r="CC7" s="38">
        <v>268.27</v>
      </c>
      <c r="CD7" s="38">
        <v>335.17</v>
      </c>
      <c r="CE7" s="38">
        <v>413.69</v>
      </c>
      <c r="CF7" s="38">
        <v>265.10000000000002</v>
      </c>
      <c r="CG7" s="38">
        <v>357.49</v>
      </c>
      <c r="CH7" s="38">
        <v>355.22</v>
      </c>
      <c r="CI7" s="38">
        <v>334.48</v>
      </c>
      <c r="CJ7" s="38">
        <v>311.70999999999998</v>
      </c>
      <c r="CK7" s="38">
        <v>284.54000000000002</v>
      </c>
      <c r="CL7" s="38">
        <v>257.86</v>
      </c>
      <c r="CM7" s="38">
        <v>39.25</v>
      </c>
      <c r="CN7" s="38">
        <v>39.96</v>
      </c>
      <c r="CO7" s="38">
        <v>40.270000000000003</v>
      </c>
      <c r="CP7" s="38">
        <v>39.549999999999997</v>
      </c>
      <c r="CQ7" s="38">
        <v>40.98</v>
      </c>
      <c r="CR7" s="38">
        <v>44.69</v>
      </c>
      <c r="CS7" s="38">
        <v>42.84</v>
      </c>
      <c r="CT7" s="38">
        <v>40.93</v>
      </c>
      <c r="CU7" s="38">
        <v>43.38</v>
      </c>
      <c r="CV7" s="38">
        <v>42.33</v>
      </c>
      <c r="CW7" s="38">
        <v>51.3</v>
      </c>
      <c r="CX7" s="38">
        <v>71.45</v>
      </c>
      <c r="CY7" s="38">
        <v>73.459999999999994</v>
      </c>
      <c r="CZ7" s="38">
        <v>74.44</v>
      </c>
      <c r="DA7" s="38">
        <v>75.099999999999994</v>
      </c>
      <c r="DB7" s="38">
        <v>76.260000000000005</v>
      </c>
      <c r="DC7" s="38">
        <v>69.67</v>
      </c>
      <c r="DD7" s="38">
        <v>66.3</v>
      </c>
      <c r="DE7" s="38">
        <v>62.73</v>
      </c>
      <c r="DF7" s="38">
        <v>62.02</v>
      </c>
      <c r="DG7" s="38">
        <v>62.5</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109</v>
      </c>
    </row>
    <row r="12" spans="1:145" x14ac:dyDescent="0.2">
      <c r="B12">
        <v>1</v>
      </c>
      <c r="C12">
        <v>1</v>
      </c>
      <c r="D12">
        <v>1</v>
      </c>
      <c r="E12">
        <v>1</v>
      </c>
      <c r="F12">
        <v>1</v>
      </c>
      <c r="G12" t="s">
        <v>110</v>
      </c>
    </row>
    <row r="13" spans="1:145" x14ac:dyDescent="0.2">
      <c r="B13" t="s">
        <v>111</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2021-02-17T08:57:21Z</cp:lastPrinted>
  <dcterms:created xsi:type="dcterms:W3CDTF">2020-12-04T03:02:23Z</dcterms:created>
  <dcterms:modified xsi:type="dcterms:W3CDTF">2021-02-17T08:57:25Z</dcterms:modified>
  <cp:category/>
</cp:coreProperties>
</file>