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C:\Users\goto-tetsuya\Desktop\"/>
    </mc:Choice>
  </mc:AlternateContent>
  <xr:revisionPtr revIDLastSave="0" documentId="13_ncr:1_{5A238F88-93B9-45C9-8B7D-535531C36397}" xr6:coauthVersionLast="36" xr6:coauthVersionMax="44" xr10:uidLastSave="{00000000-0000-0000-0000-000000000000}"/>
  <workbookProtection workbookAlgorithmName="SHA-512" workbookHashValue="JJatbeUgbEP4yiIrrR3AzBDksBw08qlKWc/TIJkGg3c9yzr4QNuPviSwip2ZkjOdHApytDPbY5uRfoaYTtXABA==" workbookSaltValue="Zh1Vf9f5g/+akJVypnMo6Q=="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R6" i="5"/>
  <c r="Q6" i="5"/>
  <c r="W10" i="4" s="1"/>
  <c r="P6" i="5"/>
  <c r="P10" i="4" s="1"/>
  <c r="O6" i="5"/>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H86" i="4"/>
  <c r="AL10" i="4"/>
  <c r="AD10" i="4"/>
  <c r="I10" i="4"/>
  <c r="B10" i="4"/>
  <c r="AL8" i="4"/>
  <c r="P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<sst xmlns="http://schemas.openxmlformats.org/spreadsheetml/2006/main" count="236" uniqueCount="119">
  <si>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</si>
  <si>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</si>
  <si>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</si>
  <si>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</si>
  <si>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</si>
  <si>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</si>
  <si>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</si>
  <si>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</si>
  <si>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</si>
  <si>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</si>
  <si>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</si>
  <si>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</si>
  <si>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</si>
  <si>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</si>
  <si>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</si>
  <si>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</si>
  <si>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</si>
  <si>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</si>
  <si>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</si>
  <si>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</si>
  <si>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</si>
  <si>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</si>
  <si>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</si>
  <si>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</si>
  <si>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</si>
  <si>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</si>
  <si>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</si>
  <si>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</si>
  <si>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</si>
  <si>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</si>
  <si>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</si>
  <si>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</si>
  <si>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</si>
  <si>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</si>
  <si>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</si>
  <si>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</si>
  <si>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</si>
  <si>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</si>
  <si>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</si>
  <si>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</si>
  <si>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</si>
  <si>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</si>
  <si>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</si>
  <si>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</si>
  <si>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</si>
  <si>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</si>
  <si>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</si>
  <si>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</si>
  <si>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</si>
  <si>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</si>
  <si>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</si>
  <si>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</si>
  <si>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</si>
  <si>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</si>
  <si>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</si>
  <si>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</si>
  <si>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</si>
  <si>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</si>
  <si>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</si>
  <si>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</si>
  <si>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</si>
  <si>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</si>
  <si>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</si>
  <si>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</si>
  <si>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</si>
  <si>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</si>
  <si>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</si>
  <si>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</si>
  <si>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</si>
  <si>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</si>
  <si>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</si>
  <si>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</si>
  <si>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</si>
  <si>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</si>
  <si>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</si>
  <si>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</si>
  <si>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</si>
  <si>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</si>
  <si>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</si>
  <si>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</si>
  <si>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</si>
  <si>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</si>
  <si>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</si>
  <si>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</si>
  <si>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</si>
  <si>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</si>
  <si>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</si>
  <si>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</si>
  <si>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</si>
  <si>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</si>
  <si>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</si>
  <si>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</si>
  <si>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</si>
  <si>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</si>
  <si>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</si>
  <si>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</si>
  <si>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</si>
  <si>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長野原町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</si>
  <si>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</si>
  <si>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</si>
  <si>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</si>
  <si>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</si>
  <si>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</si>
  <si>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</si>
  <si>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</si>
  <si>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</si>
  <si>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</si>
  <si>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</si>
  <si>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</si>
  <si>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</si>
  <si>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</si>
  <si>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</si>
  <si>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</si>
  <si>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</si>
  <si>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</si>
  <si>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</si>
  <si>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最古施設は平成12年に供用開始しており、管渠は比較的新しい設備ですが、マンホールポンプ・処理施設などは部品交換などの修繕が発生しています。</t>
    <phoneticPr fontId="4"/>
  </si>
  <si>
    <t>汚水処理原価が類似団体以上の値であり諸経費回収率も類似団体より低い事から、接続件数を増加させ使用料による収入を増加させる事が必要と考えます。また、施設利用率と水洗化率も低いため加入推進は重要だと考えます。今後は法適化に向けた課題等も含めて中長期的な経営計画策定が急務と考えます。</t>
    <rPh sb="65" eb="66">
      <t>カンガ</t>
    </rPh>
    <phoneticPr fontId="4"/>
  </si>
  <si>
    <t>①収益的収支比率は100％を上回りましたが依然として一般会計からの繰入に依存していることに変わりはありません。　　　　　　　　　　　　　　　　　　　　　　　　　　　　　　　　　　　　　　　④企業債残高は企業債はありませんが下水道使用料金では賄えない部分を一般会計からの繰入金で補填し事業を実施している状況です。　　　　　　　　　　　　　　　　　　　　　　　　　　　　　　　　　　　　　　　⑤経費回収率が類似団体の平均値より低いですが、年度ごとに数％減少しており今後も加入率増加を含め適正な使用料収入の確保を検討する必要があります。　　　　　　　　　　　　　　　　　　　　　⑥汚水処理原価は維持補修工事費等の支出にともない前年度と同程度になりました。昨年と本年は大規模な施設・設備の修繕を実施しましたが、今後数年間は大規模修繕の予定は無く、汚水処理原価は下がる見込みです。　　　　　　　　　　　　　　　　　　　　⑦施設利用率、⑧水洗化率とも年度ごとに数％増加しており今後も加入推進をする必要があります。　　　　　</t>
    <rPh sb="14" eb="15">
      <t>ウエ</t>
    </rPh>
    <rPh sb="21" eb="23">
      <t>イゼン</t>
    </rPh>
    <rPh sb="36" eb="38">
      <t>イゾン</t>
    </rPh>
    <rPh sb="45" eb="46">
      <t>カ</t>
    </rPh>
    <rPh sb="301" eb="302">
      <t>トウ</t>
    </rPh>
    <rPh sb="310" eb="311">
      <t>マエ</t>
    </rPh>
    <rPh sb="314" eb="317">
      <t>ドウテイド</t>
    </rPh>
    <rPh sb="324" eb="326">
      <t>サクネン</t>
    </rPh>
    <rPh sb="327" eb="329">
      <t>ホンネン</t>
    </rPh>
    <rPh sb="330" eb="333">
      <t>ダイキボ</t>
    </rPh>
    <rPh sb="334" eb="336">
      <t>シセツ</t>
    </rPh>
    <rPh sb="337" eb="339">
      <t>セツビ</t>
    </rPh>
    <rPh sb="340" eb="342">
      <t>シュウゼン</t>
    </rPh>
    <rPh sb="343" eb="345">
      <t>ジッシ</t>
    </rPh>
    <rPh sb="351" eb="353">
      <t>コンゴ</t>
    </rPh>
    <rPh sb="353" eb="356">
      <t>スウネンカン</t>
    </rPh>
    <rPh sb="357" eb="360">
      <t>ダイキボ</t>
    </rPh>
    <rPh sb="360" eb="362">
      <t>シュウゼン</t>
    </rPh>
    <rPh sb="363" eb="365">
      <t>ヨテイ</t>
    </rPh>
    <rPh sb="366" eb="367">
      <t>ナ</t>
    </rPh>
    <rPh sb="369" eb="371">
      <t>オスイ</t>
    </rPh>
    <rPh sb="371" eb="373">
      <t>ショリ</t>
    </rPh>
    <rPh sb="373" eb="375">
      <t>ゲンカ</t>
    </rPh>
    <rPh sb="376" eb="377">
      <t>サ</t>
    </rPh>
    <rPh sb="379" eb="381">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</si>
</sst>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83-4E7A-A5E5-833F58B073F0}"/>
            </c:ext>
          </c:extLst>
        </c:ser>
        <c:dLbls>
          <c:showLegendKey val="0"/>
          <c:showVal val="0"/>
          <c:showCatName val="0"/>
          <c:showSerName val="0"/>
          <c:showPercent val="0"/>
          <c:showBubbleSize val="0"/>
        </c:dLbls>
        <c:gapWidth val="150"/>
        <c:axId val="100992128"/>
        <c:axId val="10099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2883-4E7A-A5E5-833F58B073F0}"/>
            </c:ext>
          </c:extLst>
        </c:ser>
        <c:dLbls>
          <c:showLegendKey val="0"/>
          <c:showVal val="0"/>
          <c:showCatName val="0"/>
          <c:showSerName val="0"/>
          <c:showPercent val="0"/>
          <c:showBubbleSize val="0"/>
        </c:dLbls>
        <c:marker val="1"/>
        <c:smooth val="0"/>
        <c:axId val="100992128"/>
        <c:axId val="100994048"/>
      </c:lineChart>
      <c:dateAx>
        <c:axId val="100992128"/>
        <c:scaling>
          <c:orientation val="minMax"/>
        </c:scaling>
        <c:delete val="1"/>
        <c:axPos val="b"/>
        <c:numFmt formatCode="&quot;H&quot;yy" sourceLinked="1"/>
        <c:majorTickMark val="none"/>
        <c:minorTickMark val="none"/>
        <c:tickLblPos val="none"/>
        <c:crossAx val="100994048"/>
        <c:crosses val="autoZero"/>
        <c:auto val="1"/>
        <c:lblOffset val="100"/>
        <c:baseTimeUnit val="years"/>
      </c:dateAx>
      <c:valAx>
        <c:axId val="10099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9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25.88</c:v>
                </c:pt>
                <c:pt idx="1">
                  <c:v>26.39</c:v>
                </c:pt>
                <c:pt idx="2">
                  <c:v>26.99</c:v>
                </c:pt>
                <c:pt idx="3">
                  <c:v>28.01</c:v>
                </c:pt>
                <c:pt idx="4">
                  <c:v>28.27</c:v>
                </c:pt>
              </c:numCache>
            </c:numRef>
          </c:val>
          <c:extLst>
            <c:ext xmlns:c16="http://schemas.microsoft.com/office/drawing/2014/chart" uri="{C3380CC4-5D6E-409C-BE32-E72D297353CC}">
              <c16:uniqueId val="{00000000-0579-46A5-8691-2309E3A6B8AC}"/>
            </c:ext>
          </c:extLst>
        </c:ser>
        <c:dLbls>
          <c:showLegendKey val="0"/>
          <c:showVal val="0"/>
          <c:showCatName val="0"/>
          <c:showSerName val="0"/>
          <c:showPercent val="0"/>
          <c:showBubbleSize val="0"/>
        </c:dLbls>
        <c:gapWidth val="150"/>
        <c:axId val="110425216"/>
        <c:axId val="11042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0579-46A5-8691-2309E3A6B8AC}"/>
            </c:ext>
          </c:extLst>
        </c:ser>
        <c:dLbls>
          <c:showLegendKey val="0"/>
          <c:showVal val="0"/>
          <c:showCatName val="0"/>
          <c:showSerName val="0"/>
          <c:showPercent val="0"/>
          <c:showBubbleSize val="0"/>
        </c:dLbls>
        <c:marker val="1"/>
        <c:smooth val="0"/>
        <c:axId val="110425216"/>
        <c:axId val="110427136"/>
      </c:lineChart>
      <c:dateAx>
        <c:axId val="110425216"/>
        <c:scaling>
          <c:orientation val="minMax"/>
        </c:scaling>
        <c:delete val="1"/>
        <c:axPos val="b"/>
        <c:numFmt formatCode="&quot;H&quot;yy" sourceLinked="1"/>
        <c:majorTickMark val="none"/>
        <c:minorTickMark val="none"/>
        <c:tickLblPos val="none"/>
        <c:crossAx val="110427136"/>
        <c:crosses val="autoZero"/>
        <c:auto val="1"/>
        <c:lblOffset val="100"/>
        <c:baseTimeUnit val="years"/>
      </c:dateAx>
      <c:valAx>
        <c:axId val="11042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2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43.66</c:v>
                </c:pt>
                <c:pt idx="1">
                  <c:v>46.27</c:v>
                </c:pt>
                <c:pt idx="2">
                  <c:v>49.36</c:v>
                </c:pt>
                <c:pt idx="3">
                  <c:v>50.32</c:v>
                </c:pt>
                <c:pt idx="4">
                  <c:v>49.95</c:v>
                </c:pt>
              </c:numCache>
            </c:numRef>
          </c:val>
          <c:extLst>
            <c:ext xmlns:c16="http://schemas.microsoft.com/office/drawing/2014/chart" uri="{C3380CC4-5D6E-409C-BE32-E72D297353CC}">
              <c16:uniqueId val="{00000000-F8B5-4FBA-98E9-096396E2AEC3}"/>
            </c:ext>
          </c:extLst>
        </c:ser>
        <c:dLbls>
          <c:showLegendKey val="0"/>
          <c:showVal val="0"/>
          <c:showCatName val="0"/>
          <c:showSerName val="0"/>
          <c:showPercent val="0"/>
          <c:showBubbleSize val="0"/>
        </c:dLbls>
        <c:gapWidth val="150"/>
        <c:axId val="115836416"/>
        <c:axId val="11583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F8B5-4FBA-98E9-096396E2AEC3}"/>
            </c:ext>
          </c:extLst>
        </c:ser>
        <c:dLbls>
          <c:showLegendKey val="0"/>
          <c:showVal val="0"/>
          <c:showCatName val="0"/>
          <c:showSerName val="0"/>
          <c:showPercent val="0"/>
          <c:showBubbleSize val="0"/>
        </c:dLbls>
        <c:marker val="1"/>
        <c:smooth val="0"/>
        <c:axId val="115836416"/>
        <c:axId val="115838336"/>
      </c:lineChart>
      <c:dateAx>
        <c:axId val="115836416"/>
        <c:scaling>
          <c:orientation val="minMax"/>
        </c:scaling>
        <c:delete val="1"/>
        <c:axPos val="b"/>
        <c:numFmt formatCode="&quot;H&quot;yy" sourceLinked="1"/>
        <c:majorTickMark val="none"/>
        <c:minorTickMark val="none"/>
        <c:tickLblPos val="none"/>
        <c:crossAx val="115838336"/>
        <c:crosses val="autoZero"/>
        <c:auto val="1"/>
        <c:lblOffset val="100"/>
        <c:baseTimeUnit val="years"/>
      </c:dateAx>
      <c:valAx>
        <c:axId val="11583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83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105.58</c:v>
                </c:pt>
                <c:pt idx="1">
                  <c:v>94.88</c:v>
                </c:pt>
                <c:pt idx="2">
                  <c:v>87.7</c:v>
                </c:pt>
                <c:pt idx="3">
                  <c:v>98.33</c:v>
                </c:pt>
                <c:pt idx="4">
                  <c:v>102.93</c:v>
                </c:pt>
              </c:numCache>
            </c:numRef>
          </c:val>
          <c:extLst>
            <c:ext xmlns:c16="http://schemas.microsoft.com/office/drawing/2014/chart" uri="{C3380CC4-5D6E-409C-BE32-E72D297353CC}">
              <c16:uniqueId val="{00000000-3A28-4C36-914F-7D2F228617C7}"/>
            </c:ext>
          </c:extLst>
        </c:ser>
        <c:dLbls>
          <c:showLegendKey val="0"/>
          <c:showVal val="0"/>
          <c:showCatName val="0"/>
          <c:showSerName val="0"/>
          <c:showPercent val="0"/>
          <c:showBubbleSize val="0"/>
        </c:dLbls>
        <c:gapWidth val="150"/>
        <c:axId val="101053952"/>
        <c:axId val="10105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28-4C36-914F-7D2F228617C7}"/>
            </c:ext>
          </c:extLst>
        </c:ser>
        <c:dLbls>
          <c:showLegendKey val="0"/>
          <c:showVal val="0"/>
          <c:showCatName val="0"/>
          <c:showSerName val="0"/>
          <c:showPercent val="0"/>
          <c:showBubbleSize val="0"/>
        </c:dLbls>
        <c:marker val="1"/>
        <c:smooth val="0"/>
        <c:axId val="101053952"/>
        <c:axId val="101055872"/>
      </c:lineChart>
      <c:dateAx>
        <c:axId val="101053952"/>
        <c:scaling>
          <c:orientation val="minMax"/>
        </c:scaling>
        <c:delete val="1"/>
        <c:axPos val="b"/>
        <c:numFmt formatCode="&quot;H&quot;yy" sourceLinked="1"/>
        <c:majorTickMark val="none"/>
        <c:minorTickMark val="none"/>
        <c:tickLblPos val="none"/>
        <c:crossAx val="101055872"/>
        <c:crosses val="autoZero"/>
        <c:auto val="1"/>
        <c:lblOffset val="100"/>
        <c:baseTimeUnit val="years"/>
      </c:dateAx>
      <c:valAx>
        <c:axId val="10105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5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39-4CA5-BF9D-197E607C41C3}"/>
            </c:ext>
          </c:extLst>
        </c:ser>
        <c:dLbls>
          <c:showLegendKey val="0"/>
          <c:showVal val="0"/>
          <c:showCatName val="0"/>
          <c:showSerName val="0"/>
          <c:showPercent val="0"/>
          <c:showBubbleSize val="0"/>
        </c:dLbls>
        <c:gapWidth val="150"/>
        <c:axId val="109086592"/>
        <c:axId val="10910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39-4CA5-BF9D-197E607C41C3}"/>
            </c:ext>
          </c:extLst>
        </c:ser>
        <c:dLbls>
          <c:showLegendKey val="0"/>
          <c:showVal val="0"/>
          <c:showCatName val="0"/>
          <c:showSerName val="0"/>
          <c:showPercent val="0"/>
          <c:showBubbleSize val="0"/>
        </c:dLbls>
        <c:marker val="1"/>
        <c:smooth val="0"/>
        <c:axId val="109086592"/>
        <c:axId val="109101056"/>
      </c:lineChart>
      <c:dateAx>
        <c:axId val="109086592"/>
        <c:scaling>
          <c:orientation val="minMax"/>
        </c:scaling>
        <c:delete val="1"/>
        <c:axPos val="b"/>
        <c:numFmt formatCode="&quot;H&quot;yy" sourceLinked="1"/>
        <c:majorTickMark val="none"/>
        <c:minorTickMark val="none"/>
        <c:tickLblPos val="none"/>
        <c:crossAx val="109101056"/>
        <c:crosses val="autoZero"/>
        <c:auto val="1"/>
        <c:lblOffset val="100"/>
        <c:baseTimeUnit val="years"/>
      </c:dateAx>
      <c:valAx>
        <c:axId val="10910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8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C3-4DBF-815D-E1AA4A6B2D8F}"/>
            </c:ext>
          </c:extLst>
        </c:ser>
        <c:dLbls>
          <c:showLegendKey val="0"/>
          <c:showVal val="0"/>
          <c:showCatName val="0"/>
          <c:showSerName val="0"/>
          <c:showPercent val="0"/>
          <c:showBubbleSize val="0"/>
        </c:dLbls>
        <c:gapWidth val="150"/>
        <c:axId val="115747072"/>
        <c:axId val="11574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C3-4DBF-815D-E1AA4A6B2D8F}"/>
            </c:ext>
          </c:extLst>
        </c:ser>
        <c:dLbls>
          <c:showLegendKey val="0"/>
          <c:showVal val="0"/>
          <c:showCatName val="0"/>
          <c:showSerName val="0"/>
          <c:showPercent val="0"/>
          <c:showBubbleSize val="0"/>
        </c:dLbls>
        <c:marker val="1"/>
        <c:smooth val="0"/>
        <c:axId val="115747072"/>
        <c:axId val="115749248"/>
      </c:lineChart>
      <c:dateAx>
        <c:axId val="115747072"/>
        <c:scaling>
          <c:orientation val="minMax"/>
        </c:scaling>
        <c:delete val="1"/>
        <c:axPos val="b"/>
        <c:numFmt formatCode="&quot;H&quot;yy" sourceLinked="1"/>
        <c:majorTickMark val="none"/>
        <c:minorTickMark val="none"/>
        <c:tickLblPos val="none"/>
        <c:crossAx val="115749248"/>
        <c:crosses val="autoZero"/>
        <c:auto val="1"/>
        <c:lblOffset val="100"/>
        <c:baseTimeUnit val="years"/>
      </c:dateAx>
      <c:valAx>
        <c:axId val="11574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74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39-4692-AF52-D1A7A34265B9}"/>
            </c:ext>
          </c:extLst>
        </c:ser>
        <c:dLbls>
          <c:showLegendKey val="0"/>
          <c:showVal val="0"/>
          <c:showCatName val="0"/>
          <c:showSerName val="0"/>
          <c:showPercent val="0"/>
          <c:showBubbleSize val="0"/>
        </c:dLbls>
        <c:gapWidth val="150"/>
        <c:axId val="115788800"/>
        <c:axId val="11579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39-4692-AF52-D1A7A34265B9}"/>
            </c:ext>
          </c:extLst>
        </c:ser>
        <c:dLbls>
          <c:showLegendKey val="0"/>
          <c:showVal val="0"/>
          <c:showCatName val="0"/>
          <c:showSerName val="0"/>
          <c:showPercent val="0"/>
          <c:showBubbleSize val="0"/>
        </c:dLbls>
        <c:marker val="1"/>
        <c:smooth val="0"/>
        <c:axId val="115788800"/>
        <c:axId val="115795072"/>
      </c:lineChart>
      <c:dateAx>
        <c:axId val="115788800"/>
        <c:scaling>
          <c:orientation val="minMax"/>
        </c:scaling>
        <c:delete val="1"/>
        <c:axPos val="b"/>
        <c:numFmt formatCode="&quot;H&quot;yy" sourceLinked="1"/>
        <c:majorTickMark val="none"/>
        <c:minorTickMark val="none"/>
        <c:tickLblPos val="none"/>
        <c:crossAx val="115795072"/>
        <c:crosses val="autoZero"/>
        <c:auto val="1"/>
        <c:lblOffset val="100"/>
        <c:baseTimeUnit val="years"/>
      </c:dateAx>
      <c:valAx>
        <c:axId val="11579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78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6C-47B8-A837-829172CDEFF4}"/>
            </c:ext>
          </c:extLst>
        </c:ser>
        <c:dLbls>
          <c:showLegendKey val="0"/>
          <c:showVal val="0"/>
          <c:showCatName val="0"/>
          <c:showSerName val="0"/>
          <c:showPercent val="0"/>
          <c:showBubbleSize val="0"/>
        </c:dLbls>
        <c:gapWidth val="150"/>
        <c:axId val="110198784"/>
        <c:axId val="11020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6C-47B8-A837-829172CDEFF4}"/>
            </c:ext>
          </c:extLst>
        </c:ser>
        <c:dLbls>
          <c:showLegendKey val="0"/>
          <c:showVal val="0"/>
          <c:showCatName val="0"/>
          <c:showSerName val="0"/>
          <c:showPercent val="0"/>
          <c:showBubbleSize val="0"/>
        </c:dLbls>
        <c:marker val="1"/>
        <c:smooth val="0"/>
        <c:axId val="110198784"/>
        <c:axId val="110200704"/>
      </c:lineChart>
      <c:dateAx>
        <c:axId val="110198784"/>
        <c:scaling>
          <c:orientation val="minMax"/>
        </c:scaling>
        <c:delete val="1"/>
        <c:axPos val="b"/>
        <c:numFmt formatCode="&quot;H&quot;yy" sourceLinked="1"/>
        <c:majorTickMark val="none"/>
        <c:minorTickMark val="none"/>
        <c:tickLblPos val="none"/>
        <c:crossAx val="110200704"/>
        <c:crosses val="autoZero"/>
        <c:auto val="1"/>
        <c:lblOffset val="100"/>
        <c:baseTimeUnit val="years"/>
      </c:dateAx>
      <c:valAx>
        <c:axId val="11020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9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F2-4D40-AEA0-D851F207C3E8}"/>
            </c:ext>
          </c:extLst>
        </c:ser>
        <c:dLbls>
          <c:showLegendKey val="0"/>
          <c:showVal val="0"/>
          <c:showCatName val="0"/>
          <c:showSerName val="0"/>
          <c:showPercent val="0"/>
          <c:showBubbleSize val="0"/>
        </c:dLbls>
        <c:gapWidth val="150"/>
        <c:axId val="110317952"/>
        <c:axId val="11031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8DF2-4D40-AEA0-D851F207C3E8}"/>
            </c:ext>
          </c:extLst>
        </c:ser>
        <c:dLbls>
          <c:showLegendKey val="0"/>
          <c:showVal val="0"/>
          <c:showCatName val="0"/>
          <c:showSerName val="0"/>
          <c:showPercent val="0"/>
          <c:showBubbleSize val="0"/>
        </c:dLbls>
        <c:marker val="1"/>
        <c:smooth val="0"/>
        <c:axId val="110317952"/>
        <c:axId val="110319872"/>
      </c:lineChart>
      <c:dateAx>
        <c:axId val="110317952"/>
        <c:scaling>
          <c:orientation val="minMax"/>
        </c:scaling>
        <c:delete val="1"/>
        <c:axPos val="b"/>
        <c:numFmt formatCode="&quot;H&quot;yy" sourceLinked="1"/>
        <c:majorTickMark val="none"/>
        <c:minorTickMark val="none"/>
        <c:tickLblPos val="none"/>
        <c:crossAx val="110319872"/>
        <c:crosses val="autoZero"/>
        <c:auto val="1"/>
        <c:lblOffset val="100"/>
        <c:baseTimeUnit val="years"/>
      </c:dateAx>
      <c:valAx>
        <c:axId val="11031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1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34.51</c:v>
                </c:pt>
                <c:pt idx="1">
                  <c:v>35.86</c:v>
                </c:pt>
                <c:pt idx="2">
                  <c:v>30.06</c:v>
                </c:pt>
                <c:pt idx="3">
                  <c:v>17.48</c:v>
                </c:pt>
                <c:pt idx="4">
                  <c:v>16.5</c:v>
                </c:pt>
              </c:numCache>
            </c:numRef>
          </c:val>
          <c:extLst>
            <c:ext xmlns:c16="http://schemas.microsoft.com/office/drawing/2014/chart" uri="{C3380CC4-5D6E-409C-BE32-E72D297353CC}">
              <c16:uniqueId val="{00000000-5419-43C0-A9FB-254A76C81701}"/>
            </c:ext>
          </c:extLst>
        </c:ser>
        <c:dLbls>
          <c:showLegendKey val="0"/>
          <c:showVal val="0"/>
          <c:showCatName val="0"/>
          <c:showSerName val="0"/>
          <c:showPercent val="0"/>
          <c:showBubbleSize val="0"/>
        </c:dLbls>
        <c:gapWidth val="150"/>
        <c:axId val="110347008"/>
        <c:axId val="11034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5419-43C0-A9FB-254A76C81701}"/>
            </c:ext>
          </c:extLst>
        </c:ser>
        <c:dLbls>
          <c:showLegendKey val="0"/>
          <c:showVal val="0"/>
          <c:showCatName val="0"/>
          <c:showSerName val="0"/>
          <c:showPercent val="0"/>
          <c:showBubbleSize val="0"/>
        </c:dLbls>
        <c:marker val="1"/>
        <c:smooth val="0"/>
        <c:axId val="110347008"/>
        <c:axId val="110348928"/>
      </c:lineChart>
      <c:dateAx>
        <c:axId val="110347008"/>
        <c:scaling>
          <c:orientation val="minMax"/>
        </c:scaling>
        <c:delete val="1"/>
        <c:axPos val="b"/>
        <c:numFmt formatCode="&quot;H&quot;yy" sourceLinked="1"/>
        <c:majorTickMark val="none"/>
        <c:minorTickMark val="none"/>
        <c:tickLblPos val="none"/>
        <c:crossAx val="110348928"/>
        <c:crosses val="autoZero"/>
        <c:auto val="1"/>
        <c:lblOffset val="100"/>
        <c:baseTimeUnit val="years"/>
      </c:dateAx>
      <c:valAx>
        <c:axId val="11034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4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360.93</c:v>
                </c:pt>
                <c:pt idx="1">
                  <c:v>357.4</c:v>
                </c:pt>
                <c:pt idx="2">
                  <c:v>392.92</c:v>
                </c:pt>
                <c:pt idx="3">
                  <c:v>646.52</c:v>
                </c:pt>
                <c:pt idx="4">
                  <c:v>669.15</c:v>
                </c:pt>
              </c:numCache>
            </c:numRef>
          </c:val>
          <c:extLst>
            <c:ext xmlns:c16="http://schemas.microsoft.com/office/drawing/2014/chart" uri="{C3380CC4-5D6E-409C-BE32-E72D297353CC}">
              <c16:uniqueId val="{00000000-A9FE-4209-9101-807209957B00}"/>
            </c:ext>
          </c:extLst>
        </c:ser>
        <c:dLbls>
          <c:showLegendKey val="0"/>
          <c:showVal val="0"/>
          <c:showCatName val="0"/>
          <c:showSerName val="0"/>
          <c:showPercent val="0"/>
          <c:showBubbleSize val="0"/>
        </c:dLbls>
        <c:gapWidth val="150"/>
        <c:axId val="110379776"/>
        <c:axId val="11038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A9FE-4209-9101-807209957B00}"/>
            </c:ext>
          </c:extLst>
        </c:ser>
        <c:dLbls>
          <c:showLegendKey val="0"/>
          <c:showVal val="0"/>
          <c:showCatName val="0"/>
          <c:showSerName val="0"/>
          <c:showPercent val="0"/>
          <c:showBubbleSize val="0"/>
        </c:dLbls>
        <c:marker val="1"/>
        <c:smooth val="0"/>
        <c:axId val="110379776"/>
        <c:axId val="110381696"/>
      </c:lineChart>
      <c:dateAx>
        <c:axId val="110379776"/>
        <c:scaling>
          <c:orientation val="minMax"/>
        </c:scaling>
        <c:delete val="1"/>
        <c:axPos val="b"/>
        <c:numFmt formatCode="&quot;H&quot;yy" sourceLinked="1"/>
        <c:majorTickMark val="none"/>
        <c:minorTickMark val="none"/>
        <c:tickLblPos val="none"/>
        <c:crossAx val="110381696"/>
        <c:crosses val="autoZero"/>
        <c:auto val="1"/>
        <c:lblOffset val="100"/>
        <c:baseTimeUnit val="years"/>
      </c:dateAx>
      <c:valAx>
        <c:axId val="11038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7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54296875" defaultRowHeight="13" x14ac:dyDescent="0.2"/>
  <cols>
    <col min="1" max="1" width="2.54296875" customWidth="1"/>
    <col min="2" max="62" width="3.7265625" customWidth="1"/>
    <col min="64" max="78" width="3.17968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群馬県　長野原町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5510</v>
      </c>
      <c r="AM8" s="51"/>
      <c r="AN8" s="51"/>
      <c r="AO8" s="51"/>
      <c r="AP8" s="51"/>
      <c r="AQ8" s="51"/>
      <c r="AR8" s="51"/>
      <c r="AS8" s="51"/>
      <c r="AT8" s="46">
        <f>データ!T6</f>
        <v>133.85</v>
      </c>
      <c r="AU8" s="46"/>
      <c r="AV8" s="46"/>
      <c r="AW8" s="46"/>
      <c r="AX8" s="46"/>
      <c r="AY8" s="46"/>
      <c r="AZ8" s="46"/>
      <c r="BA8" s="46"/>
      <c r="BB8" s="46">
        <f>データ!U6</f>
        <v>41.17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33.83</v>
      </c>
      <c r="Q10" s="46"/>
      <c r="R10" s="46"/>
      <c r="S10" s="46"/>
      <c r="T10" s="46"/>
      <c r="U10" s="46"/>
      <c r="V10" s="46"/>
      <c r="W10" s="46">
        <f>データ!Q6</f>
        <v>100</v>
      </c>
      <c r="X10" s="46"/>
      <c r="Y10" s="46"/>
      <c r="Z10" s="46"/>
      <c r="AA10" s="46"/>
      <c r="AB10" s="46"/>
      <c r="AC10" s="46"/>
      <c r="AD10" s="51">
        <f>データ!R6</f>
        <v>2200</v>
      </c>
      <c r="AE10" s="51"/>
      <c r="AF10" s="51"/>
      <c r="AG10" s="51"/>
      <c r="AH10" s="51"/>
      <c r="AI10" s="51"/>
      <c r="AJ10" s="51"/>
      <c r="AK10" s="2"/>
      <c r="AL10" s="51">
        <f>データ!V6</f>
        <v>1848</v>
      </c>
      <c r="AM10" s="51"/>
      <c r="AN10" s="51"/>
      <c r="AO10" s="51"/>
      <c r="AP10" s="51"/>
      <c r="AQ10" s="51"/>
      <c r="AR10" s="51"/>
      <c r="AS10" s="51"/>
      <c r="AT10" s="46">
        <f>データ!W6</f>
        <v>7.51</v>
      </c>
      <c r="AU10" s="46"/>
      <c r="AV10" s="46"/>
      <c r="AW10" s="46"/>
      <c r="AX10" s="46"/>
      <c r="AY10" s="46"/>
      <c r="AZ10" s="46"/>
      <c r="BA10" s="46"/>
      <c r="BB10" s="46">
        <f>データ!X6</f>
        <v>246.07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118</v>
      </c>
      <c r="BM16" s="85"/>
      <c r="BN16" s="85"/>
      <c r="BO16" s="85"/>
      <c r="BP16" s="85"/>
      <c r="BQ16" s="85"/>
      <c r="BR16" s="85"/>
      <c r="BS16" s="85"/>
      <c r="BT16" s="85"/>
      <c r="BU16" s="85"/>
      <c r="BV16" s="85"/>
      <c r="BW16" s="85"/>
      <c r="BX16" s="85"/>
      <c r="BY16" s="85"/>
      <c r="BZ16" s="8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LfFhevGP2gOiJt+rY+OR+78B8Vj4jC6BoEC2HKqq31ZBVlvwXDClshx2swuq1MgBjqHIfklSN2zrwF5+I1WUAQ==" saltValue="7xg8kTJ09ulmKt8JwTZMa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8164062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2019</v>
      </c>
      <c r="C6" s="33">
        <f t="shared" ref="C6:X6" si="3">C7</f>
        <v>104248</v>
      </c>
      <c r="D6" s="33">
        <f t="shared" si="3"/>
        <v>47</v>
      </c>
      <c r="E6" s="33">
        <f t="shared" si="3"/>
        <v>17</v>
      </c>
      <c r="F6" s="33">
        <f t="shared" si="3"/>
        <v>5</v>
      </c>
      <c r="G6" s="33">
        <f t="shared" si="3"/>
        <v>0</v>
      </c>
      <c r="H6" s="33" t="str">
        <f t="shared" si="3"/>
        <v>群馬県　長野原町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33.83</v>
      </c>
      <c r="Q6" s="34">
        <f t="shared" si="3"/>
        <v>100</v>
      </c>
      <c r="R6" s="34">
        <f t="shared" si="3"/>
        <v>2200</v>
      </c>
      <c r="S6" s="34">
        <f t="shared" si="3"/>
        <v>5510</v>
      </c>
      <c r="T6" s="34">
        <f t="shared" si="3"/>
        <v>133.85</v>
      </c>
      <c r="U6" s="34">
        <f t="shared" si="3"/>
        <v>41.17</v>
      </c>
      <c r="V6" s="34">
        <f t="shared" si="3"/>
        <v>1848</v>
      </c>
      <c r="W6" s="34">
        <f t="shared" si="3"/>
        <v>7.51</v>
      </c>
      <c r="X6" s="34">
        <f t="shared" si="3"/>
        <v>246.07</v>
      </c>
      <c r="Y6" s="35">
        <f>IF(Y7="",NA(),Y7)</f>
        <v>105.58</v>
      </c>
      <c r="Z6" s="35">
        <f t="shared" ref="Z6:AH6" si="4">IF(Z7="",NA(),Z7)</f>
        <v>94.88</v>
      </c>
      <c r="AA6" s="35">
        <f t="shared" si="4"/>
        <v>87.7</v>
      </c>
      <c r="AB6" s="35">
        <f t="shared" si="4"/>
        <v>98.33</v>
      </c>
      <c r="AC6" s="35">
        <f t="shared" si="4"/>
        <v>102.93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34.51</v>
      </c>
      <c r="BR6" s="35">
        <f t="shared" ref="BR6:BZ6" si="8">IF(BR7="",NA(),BR7)</f>
        <v>35.86</v>
      </c>
      <c r="BS6" s="35">
        <f t="shared" si="8"/>
        <v>30.06</v>
      </c>
      <c r="BT6" s="35">
        <f t="shared" si="8"/>
        <v>17.48</v>
      </c>
      <c r="BU6" s="35">
        <f t="shared" si="8"/>
        <v>16.5</v>
      </c>
      <c r="BV6" s="35">
        <f t="shared" si="8"/>
        <v>52.19</v>
      </c>
      <c r="BW6" s="35">
        <f t="shared" si="8"/>
        <v>55.32</v>
      </c>
      <c r="BX6" s="35">
        <f t="shared" si="8"/>
        <v>59.8</v>
      </c>
      <c r="BY6" s="35">
        <f t="shared" si="8"/>
        <v>57.77</v>
      </c>
      <c r="BZ6" s="35">
        <f t="shared" si="8"/>
        <v>57.31</v>
      </c>
      <c r="CA6" s="34" t="str">
        <f>IF(CA7="","",IF(CA7="-","【-】","【"&amp;SUBSTITUTE(TEXT(CA7,"#,##0.00"),"-","△")&amp;"】"))</f>
        <v>【59.59】</v>
      </c>
      <c r="CB6" s="35">
        <f>IF(CB7="",NA(),CB7)</f>
        <v>360.93</v>
      </c>
      <c r="CC6" s="35">
        <f t="shared" ref="CC6:CK6" si="9">IF(CC7="",NA(),CC7)</f>
        <v>357.4</v>
      </c>
      <c r="CD6" s="35">
        <f t="shared" si="9"/>
        <v>392.92</v>
      </c>
      <c r="CE6" s="35">
        <f t="shared" si="9"/>
        <v>646.52</v>
      </c>
      <c r="CF6" s="35">
        <f t="shared" si="9"/>
        <v>669.15</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25.88</v>
      </c>
      <c r="CN6" s="35">
        <f t="shared" ref="CN6:CV6" si="10">IF(CN7="",NA(),CN7)</f>
        <v>26.39</v>
      </c>
      <c r="CO6" s="35">
        <f t="shared" si="10"/>
        <v>26.99</v>
      </c>
      <c r="CP6" s="35">
        <f t="shared" si="10"/>
        <v>28.01</v>
      </c>
      <c r="CQ6" s="35">
        <f t="shared" si="10"/>
        <v>28.27</v>
      </c>
      <c r="CR6" s="35">
        <f t="shared" si="10"/>
        <v>52.31</v>
      </c>
      <c r="CS6" s="35">
        <f t="shared" si="10"/>
        <v>60.65</v>
      </c>
      <c r="CT6" s="35">
        <f t="shared" si="10"/>
        <v>51.75</v>
      </c>
      <c r="CU6" s="35">
        <f t="shared" si="10"/>
        <v>50.68</v>
      </c>
      <c r="CV6" s="35">
        <f t="shared" si="10"/>
        <v>50.14</v>
      </c>
      <c r="CW6" s="34" t="str">
        <f>IF(CW7="","",IF(CW7="-","【-】","【"&amp;SUBSTITUTE(TEXT(CW7,"#,##0.00"),"-","△")&amp;"】"))</f>
        <v>【51.30】</v>
      </c>
      <c r="CX6" s="35">
        <f>IF(CX7="",NA(),CX7)</f>
        <v>43.66</v>
      </c>
      <c r="CY6" s="35">
        <f t="shared" ref="CY6:DG6" si="11">IF(CY7="",NA(),CY7)</f>
        <v>46.27</v>
      </c>
      <c r="CZ6" s="35">
        <f t="shared" si="11"/>
        <v>49.36</v>
      </c>
      <c r="DA6" s="35">
        <f t="shared" si="11"/>
        <v>50.32</v>
      </c>
      <c r="DB6" s="35">
        <f t="shared" si="11"/>
        <v>49.95</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2">
      <c r="A7" s="28"/>
      <c r="B7" s="37">
        <v>2019</v>
      </c>
      <c r="C7" s="37">
        <v>104248</v>
      </c>
      <c r="D7" s="37">
        <v>47</v>
      </c>
      <c r="E7" s="37">
        <v>17</v>
      </c>
      <c r="F7" s="37">
        <v>5</v>
      </c>
      <c r="G7" s="37">
        <v>0</v>
      </c>
      <c r="H7" s="37" t="s">
        <v>97</v>
      </c>
      <c r="I7" s="37" t="s">
        <v>98</v>
      </c>
      <c r="J7" s="37" t="s">
        <v>99</v>
      </c>
      <c r="K7" s="37" t="s">
        <v>100</v>
      </c>
      <c r="L7" s="37" t="s">
        <v>101</v>
      </c>
      <c r="M7" s="37" t="s">
        <v>102</v>
      </c>
      <c r="N7" s="38" t="s">
        <v>103</v>
      </c>
      <c r="O7" s="38" t="s">
        <v>104</v>
      </c>
      <c r="P7" s="38">
        <v>33.83</v>
      </c>
      <c r="Q7" s="38">
        <v>100</v>
      </c>
      <c r="R7" s="38">
        <v>2200</v>
      </c>
      <c r="S7" s="38">
        <v>5510</v>
      </c>
      <c r="T7" s="38">
        <v>133.85</v>
      </c>
      <c r="U7" s="38">
        <v>41.17</v>
      </c>
      <c r="V7" s="38">
        <v>1848</v>
      </c>
      <c r="W7" s="38">
        <v>7.51</v>
      </c>
      <c r="X7" s="38">
        <v>246.07</v>
      </c>
      <c r="Y7" s="38">
        <v>105.58</v>
      </c>
      <c r="Z7" s="38">
        <v>94.88</v>
      </c>
      <c r="AA7" s="38">
        <v>87.7</v>
      </c>
      <c r="AB7" s="38">
        <v>98.33</v>
      </c>
      <c r="AC7" s="38">
        <v>102.93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34.51</v>
      </c>
      <c r="BR7" s="38">
        <v>35.86</v>
      </c>
      <c r="BS7" s="38">
        <v>30.06</v>
      </c>
      <c r="BT7" s="38">
        <v>17.48</v>
      </c>
      <c r="BU7" s="38">
        <v>16.5</v>
      </c>
      <c r="BV7" s="38">
        <v>52.19</v>
      </c>
      <c r="BW7" s="38">
        <v>55.32</v>
      </c>
      <c r="BX7" s="38">
        <v>59.8</v>
      </c>
      <c r="BY7" s="38">
        <v>57.77</v>
      </c>
      <c r="BZ7" s="38">
        <v>57.31</v>
      </c>
      <c r="CA7" s="38">
        <v>59.59</v>
      </c>
      <c r="CB7" s="38">
        <v>360.93</v>
      </c>
      <c r="CC7" s="38">
        <v>357.4</v>
      </c>
      <c r="CD7" s="38">
        <v>392.92</v>
      </c>
      <c r="CE7" s="38">
        <v>646.52</v>
      </c>
      <c r="CF7" s="38">
        <v>669.15</v>
      </c>
      <c r="CG7" s="38">
        <v>296.14</v>
      </c>
      <c r="CH7" s="38">
        <v>283.17</v>
      </c>
      <c r="CI7" s="38">
        <v>263.76</v>
      </c>
      <c r="CJ7" s="38">
        <v>274.35000000000002</v>
      </c>
      <c r="CK7" s="38">
        <v>273.52</v>
      </c>
      <c r="CL7" s="38">
        <v>257.86</v>
      </c>
      <c r="CM7" s="38">
        <v>25.88</v>
      </c>
      <c r="CN7" s="38">
        <v>26.39</v>
      </c>
      <c r="CO7" s="38">
        <v>26.99</v>
      </c>
      <c r="CP7" s="38">
        <v>28.01</v>
      </c>
      <c r="CQ7" s="38">
        <v>28.27</v>
      </c>
      <c r="CR7" s="38">
        <v>52.31</v>
      </c>
      <c r="CS7" s="38">
        <v>60.65</v>
      </c>
      <c r="CT7" s="38">
        <v>51.75</v>
      </c>
      <c r="CU7" s="38">
        <v>50.68</v>
      </c>
      <c r="CV7" s="38">
        <v>50.14</v>
      </c>
      <c r="CW7" s="38">
        <v>51.3</v>
      </c>
      <c r="CX7" s="38">
        <v>43.66</v>
      </c>
      <c r="CY7" s="38">
        <v>46.27</v>
      </c>
      <c r="CZ7" s="38">
        <v>49.36</v>
      </c>
      <c r="DA7" s="38">
        <v>50.32</v>
      </c>
      <c r="DB7" s="38">
        <v>49.95</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110</v>
      </c>
    </row>
    <row r="12" spans="1:145" x14ac:dyDescent="0.2">
      <c r="B12">
        <v>1</v>
      </c>
      <c r="C12">
        <v>1</v>
      </c>
      <c r="D12">
        <v>1</v>
      </c>
      <c r="E12">
        <v>1</v>
      </c>
      <c r="F12">
        <v>1</v>
      </c>
      <c r="G12" t="s">
        <v>111</v>
      </c>
    </row>
    <row r="13" spans="1:145" x14ac:dyDescent="0.2">
      <c r="B13" t="s">
        <v>112</v>
      </c>
      <c r="C13" t="s">
        <v>113</v>
      </c>
      <c r="D13" t="s">
        <v>112</v>
      </c>
      <c r="E13" t="s">
        <v>112</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2021-02-17T00:02:54Z</cp:lastPrinted>
  <dcterms:created xsi:type="dcterms:W3CDTF">2020-12-04T03:02:21Z</dcterms:created>
  <dcterms:modified xsi:type="dcterms:W3CDTF">2021-02-17T00:02:57Z</dcterms:modified>
  <cp:category/>
</cp:coreProperties>
</file>