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0 中之条町□■△▲\"/>
    </mc:Choice>
  </mc:AlternateContent>
  <xr:revisionPtr revIDLastSave="0" documentId="13_ncr:1_{30D1CD25-CAAB-4A62-B607-09C0A5F62327}" xr6:coauthVersionLast="36" xr6:coauthVersionMax="36" xr10:uidLastSave="{00000000-0000-0000-0000-000000000000}"/>
  <workbookProtection workbookAlgorithmName="SHA-512" workbookHashValue="ePNtlRu0wYIPSKmfH/H+2HesXHskBRcj3pyvMU26By/LU1ntAaOjQQ9yqHgdSVZa5zakaeFDOecP9Wb2QB9aeQ==" workbookSaltValue="QQAPadx7nBjhvw55eXdF7g=="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<sst xmlns="http://schemas.openxmlformats.org/spreadsheetml/2006/main" count="236" uniqueCount="120">
  <si>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</si>
  <si>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</si>
  <si>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</si>
  <si>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</si>
  <si>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</si>
  <si>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</si>
  <si>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</si>
  <si>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</si>
  <si>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</si>
  <si>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</si>
  <si>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</si>
  <si>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</si>
  <si>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</si>
  <si>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</si>
  <si>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</si>
  <si>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</si>
  <si>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</si>
  <si>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</si>
  <si>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</si>
  <si>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</si>
  <si>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</si>
  <si>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</si>
  <si>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</si>
  <si>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</si>
  <si>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</si>
  <si>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</si>
  <si>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</si>
  <si>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</si>
  <si>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</si>
  <si>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</si>
  <si>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</si>
  <si>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</si>
  <si>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</si>
  <si>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</si>
  <si>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</si>
  <si>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</si>
  <si>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</si>
  <si>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</si>
  <si>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</si>
  <si>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</si>
  <si>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</si>
  <si>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</si>
  <si>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</si>
  <si>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</si>
  <si>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</si>
  <si>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</si>
  <si>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</si>
  <si>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</si>
  <si>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</si>
  <si>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</si>
  <si>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</si>
  <si>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</si>
  <si>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</si>
  <si>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</si>
  <si>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</si>
  <si>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</si>
  <si>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</si>
  <si>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</si>
  <si>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</si>
  <si>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</si>
  <si>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</si>
  <si>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</si>
  <si>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</si>
  <si>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</si>
  <si>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</si>
  <si>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</si>
  <si>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</si>
  <si>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</si>
  <si>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</si>
  <si>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</si>
  <si>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</si>
  <si>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</si>
  <si>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</si>
  <si>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</si>
  <si>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</si>
  <si>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</si>
  <si>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</si>
  <si>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</si>
  <si>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</si>
  <si>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</si>
  <si>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</si>
  <si>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</si>
  <si>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</si>
  <si>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</si>
  <si>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</si>
  <si>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</si>
  <si>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</si>
  <si>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</si>
  <si>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</si>
  <si>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</si>
  <si>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</si>
  <si>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</si>
  <si>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</si>
  <si>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</si>
  <si>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</si>
  <si>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</si>
  <si>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</si>
  <si>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</si>
  <si>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</si>
  <si>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</si>
  <si>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</si>
  <si>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</si>
  <si>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</si>
  <si>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</si>
  <si>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</si>
  <si>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</si>
  <si>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</si>
  <si>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</si>
  <si>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</si>
  <si>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</si>
  <si>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</si>
  <si>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</si>
  <si>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</si>
  <si>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</si>
  <si>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</si>
  <si>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</si>
  <si>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</si>
  <si>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施設修繕費等に加え老朽管の更新により歳出の増加が見込まれるが、企業債の有効活用、維持管理費等の効率化を図りつつ使用料の改定を視野に入れ経営改善していく必要がある。
</t>
    <phoneticPr fontId="4"/>
  </si>
  <si>
    <t>③管渠改善率 
　平成８年５月に最初の地区の供用を開始し、令和元年度で２４年が経過した。
　現状改善はほとんど行っていないが、今後は計画的に行っていく必要がある。</t>
    <rPh sb="29" eb="31">
      <t>レ</t>
    </rPh>
    <rPh sb="31" eb="32">
      <t>ガン</t>
    </rPh>
    <phoneticPr fontId="4"/>
  </si>
  <si>
    <t xml:space="preserve">①収益的収支比率
　増加傾向にあるが、収支は赤字が続いている状況　
　平成２７・２８年度は、一般会計からの繰入金を抑え繰越金を減らしたので減少している。
④企業債残高対事業規模比率
　企業債の償還金は１００％一般会計からの繰入金に依存している状況
⑤経費回収率
　使用料で回収すべき経費を賄えていない状況
⑥汚水処理原価
　有収水量が減少しているので増加傾向にある。
⑦施設利用率
　建設時に比べ処理水量は減少しているが、近年は横這い傾向にある。
⑧水洗化率
　水洗便所の整備が進み増加傾向。
現状・課題のコメント
　平成２８年度に処理区４地区の内、２地区の重要管渠のカメラ調査及び４地区の最適整備構想に係る事業を実施したため、経費回収率は減少、汚水処理原価は増加している。
　水洗化率は９０％以上の値ではあるが、処理人口の減少等により使用料の増加は見込まれないので一般会計からの繰入金に依存している状況
　維持管理費等の効率化を図りつつ使用料の改定を視野に入れ経営改善していく必要がある。
</t>
    <rPh sb="303" eb="304">
      <t>カカ</t>
    </rPh>
    <rPh sb="305" eb="30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</si>
</sst>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58-49BB-9D52-B096F4FD91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A58-49BB-9D52-B096F4FD91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43.47</c:v>
                </c:pt>
                <c:pt idx="1">
                  <c:v>43.37</c:v>
                </c:pt>
                <c:pt idx="2">
                  <c:v>44.89</c:v>
                </c:pt>
                <c:pt idx="3">
                  <c:v>40.67</c:v>
                </c:pt>
                <c:pt idx="4">
                  <c:v>44.85</c:v>
                </c:pt>
              </c:numCache>
            </c:numRef>
          </c:val>
          <c:extLst>
            <c:ext xmlns:c16="http://schemas.microsoft.com/office/drawing/2014/chart" uri="{C3380CC4-5D6E-409C-BE32-E72D297353CC}">
              <c16:uniqueId val="{00000000-4A9F-41B7-A741-6E49C0FE6F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A9F-41B7-A741-6E49C0FE6F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92.42</c:v>
                </c:pt>
                <c:pt idx="1">
                  <c:v>92.34</c:v>
                </c:pt>
                <c:pt idx="2">
                  <c:v>92.49</c:v>
                </c:pt>
                <c:pt idx="3">
                  <c:v>92.89</c:v>
                </c:pt>
                <c:pt idx="4">
                  <c:v>93.67</c:v>
                </c:pt>
              </c:numCache>
            </c:numRef>
          </c:val>
          <c:extLst>
            <c:ext xmlns:c16="http://schemas.microsoft.com/office/drawing/2014/chart" uri="{C3380CC4-5D6E-409C-BE32-E72D297353CC}">
              <c16:uniqueId val="{00000000-0FD3-413A-A91E-BEF3886DAB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FD3-413A-A91E-BEF3886DAB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64.42</c:v>
                </c:pt>
                <c:pt idx="1">
                  <c:v>64.23</c:v>
                </c:pt>
                <c:pt idx="2">
                  <c:v>66.040000000000006</c:v>
                </c:pt>
                <c:pt idx="3">
                  <c:v>67.709999999999994</c:v>
                </c:pt>
                <c:pt idx="4">
                  <c:v>65.680000000000007</c:v>
                </c:pt>
              </c:numCache>
            </c:numRef>
          </c:val>
          <c:extLst>
            <c:ext xmlns:c16="http://schemas.microsoft.com/office/drawing/2014/chart" uri="{C3380CC4-5D6E-409C-BE32-E72D297353CC}">
              <c16:uniqueId val="{00000000-2C52-4992-B0CB-B01ED3AE2C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52-4992-B0CB-B01ED3AE2C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2-423F-A1F5-01EAE82C96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2-423F-A1F5-01EAE82C96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5C-4309-A574-60C89F8FB0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5C-4309-A574-60C89F8FB0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85-451D-8BEE-2F2F4CA870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85-451D-8BEE-2F2F4CA870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1-4A8F-912E-9B2C9CE93C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1-4A8F-912E-9B2C9CE93C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44-452D-A7F6-E51D02D6DF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644-452D-A7F6-E51D02D6DF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51.29</c:v>
                </c:pt>
                <c:pt idx="1">
                  <c:v>45.42</c:v>
                </c:pt>
                <c:pt idx="2">
                  <c:v>67.489999999999995</c:v>
                </c:pt>
                <c:pt idx="3">
                  <c:v>65.16</c:v>
                </c:pt>
                <c:pt idx="4">
                  <c:v>61.21</c:v>
                </c:pt>
              </c:numCache>
            </c:numRef>
          </c:val>
          <c:extLst>
            <c:ext xmlns:c16="http://schemas.microsoft.com/office/drawing/2014/chart" uri="{C3380CC4-5D6E-409C-BE32-E72D297353CC}">
              <c16:uniqueId val="{00000000-E502-48C3-8822-CC824EA4D8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502-48C3-8822-CC824EA4D8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234.76</c:v>
                </c:pt>
                <c:pt idx="1">
                  <c:v>270.06</c:v>
                </c:pt>
                <c:pt idx="2">
                  <c:v>180.98</c:v>
                </c:pt>
                <c:pt idx="3">
                  <c:v>192.66</c:v>
                </c:pt>
                <c:pt idx="4">
                  <c:v>204.22</c:v>
                </c:pt>
              </c:numCache>
            </c:numRef>
          </c:val>
          <c:extLst>
            <c:ext xmlns:c16="http://schemas.microsoft.com/office/drawing/2014/chart" uri="{C3380CC4-5D6E-409C-BE32-E72D297353CC}">
              <c16:uniqueId val="{00000000-9A9A-492C-880A-A088CDAFC4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A9A-492C-880A-A088CDAFC4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中之条町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15782</v>
      </c>
      <c r="AM8" s="75"/>
      <c r="AN8" s="75"/>
      <c r="AO8" s="75"/>
      <c r="AP8" s="75"/>
      <c r="AQ8" s="75"/>
      <c r="AR8" s="75"/>
      <c r="AS8" s="75"/>
      <c r="AT8" s="74">
        <f>データ!T6</f>
        <v>439.28</v>
      </c>
      <c r="AU8" s="74"/>
      <c r="AV8" s="74"/>
      <c r="AW8" s="74"/>
      <c r="AX8" s="74"/>
      <c r="AY8" s="74"/>
      <c r="AZ8" s="74"/>
      <c r="BA8" s="74"/>
      <c r="BB8" s="74">
        <f>データ!U6</f>
        <v>35.93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20.440000000000001</v>
      </c>
      <c r="Q10" s="74"/>
      <c r="R10" s="74"/>
      <c r="S10" s="74"/>
      <c r="T10" s="74"/>
      <c r="U10" s="74"/>
      <c r="V10" s="74"/>
      <c r="W10" s="74">
        <f>データ!Q6</f>
        <v>82.63</v>
      </c>
      <c r="X10" s="74"/>
      <c r="Y10" s="74"/>
      <c r="Z10" s="74"/>
      <c r="AA10" s="74"/>
      <c r="AB10" s="74"/>
      <c r="AC10" s="74"/>
      <c r="AD10" s="75">
        <f>データ!R6</f>
        <v>2200</v>
      </c>
      <c r="AE10" s="75"/>
      <c r="AF10" s="75"/>
      <c r="AG10" s="75"/>
      <c r="AH10" s="75"/>
      <c r="AI10" s="75"/>
      <c r="AJ10" s="75"/>
      <c r="AK10" s="2"/>
      <c r="AL10" s="75">
        <f>データ!V6</f>
        <v>3207</v>
      </c>
      <c r="AM10" s="75"/>
      <c r="AN10" s="75"/>
      <c r="AO10" s="75"/>
      <c r="AP10" s="75"/>
      <c r="AQ10" s="75"/>
      <c r="AR10" s="75"/>
      <c r="AS10" s="75"/>
      <c r="AT10" s="74">
        <f>データ!W6</f>
        <v>2.8</v>
      </c>
      <c r="AU10" s="74"/>
      <c r="AV10" s="74"/>
      <c r="AW10" s="74"/>
      <c r="AX10" s="74"/>
      <c r="AY10" s="74"/>
      <c r="AZ10" s="74"/>
      <c r="BA10" s="74"/>
      <c r="BB10" s="74">
        <f>データ!X6</f>
        <v>1145.3599999999999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xTdaOzuFO8qH6qyvdbI7DM/HNiLKPL4XLMg1TByeMhn3Nan4xR1DbkFkSstzEt8NTFg4MJw8pIJwjoJhLDBPw==" saltValue="x4qofaq8zwzmQgtMBjoc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104213</v>
      </c>
      <c r="D6" s="33">
        <f t="shared" si="3"/>
        <v>47</v>
      </c>
      <c r="E6" s="33">
        <f t="shared" si="3"/>
        <v>17</v>
      </c>
      <c r="F6" s="33">
        <f t="shared" si="3"/>
        <v>5</v>
      </c>
      <c r="G6" s="33">
        <f t="shared" si="3"/>
        <v>0</v>
      </c>
      <c r="H6" s="33" t="str">
        <f t="shared" si="3"/>
        <v>群馬県　中之条町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20.440000000000001</v>
      </c>
      <c r="Q6" s="34">
        <f t="shared" si="3"/>
        <v>82.63</v>
      </c>
      <c r="R6" s="34">
        <f t="shared" si="3"/>
        <v>2200</v>
      </c>
      <c r="S6" s="34">
        <f t="shared" si="3"/>
        <v>15782</v>
      </c>
      <c r="T6" s="34">
        <f t="shared" si="3"/>
        <v>439.28</v>
      </c>
      <c r="U6" s="34">
        <f t="shared" si="3"/>
        <v>35.93</v>
      </c>
      <c r="V6" s="34">
        <f t="shared" si="3"/>
        <v>3207</v>
      </c>
      <c r="W6" s="34">
        <f t="shared" si="3"/>
        <v>2.8</v>
      </c>
      <c r="X6" s="34">
        <f t="shared" si="3"/>
        <v>1145.3599999999999</v>
      </c>
      <c r="Y6" s="35">
        <f>IF(Y7="",NA(),Y7)</f>
        <v>64.42</v>
      </c>
      <c r="Z6" s="35">
        <f t="shared" ref="Z6:AH6" si="4">IF(Z7="",NA(),Z7)</f>
        <v>64.23</v>
      </c>
      <c r="AA6" s="35">
        <f t="shared" si="4"/>
        <v>66.040000000000006</v>
      </c>
      <c r="AB6" s="35">
        <f t="shared" si="4"/>
        <v>67.709999999999994</v>
      </c>
      <c r="AC6" s="35">
        <f t="shared" si="4"/>
        <v>65.680000000000007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51.29</v>
      </c>
      <c r="BR6" s="35">
        <f t="shared" ref="BR6:BZ6" si="8">IF(BR7="",NA(),BR7)</f>
        <v>45.42</v>
      </c>
      <c r="BS6" s="35">
        <f t="shared" si="8"/>
        <v>67.489999999999995</v>
      </c>
      <c r="BT6" s="35">
        <f t="shared" si="8"/>
        <v>65.16</v>
      </c>
      <c r="BU6" s="35">
        <f t="shared" si="8"/>
        <v>61.21</v>
      </c>
      <c r="BV6" s="35">
        <f t="shared" si="8"/>
        <v>52.19</v>
      </c>
      <c r="BW6" s="35">
        <f t="shared" si="8"/>
        <v>55.32</v>
      </c>
      <c r="BX6" s="35">
        <f t="shared" si="8"/>
        <v>59.8</v>
      </c>
      <c r="BY6" s="35">
        <f t="shared" si="8"/>
        <v>57.77</v>
      </c>
      <c r="BZ6" s="35">
        <f t="shared" si="8"/>
        <v>57.31</v>
      </c>
      <c r="CA6" s="34" t="str">
        <f>IF(CA7="","",IF(CA7="-","【-】","【"&amp;SUBSTITUTE(TEXT(CA7,"#,##0.00"),"-","△")&amp;"】"))</f>
        <v>【59.59】</v>
      </c>
      <c r="CB6" s="35">
        <f>IF(CB7="",NA(),CB7)</f>
        <v>234.76</v>
      </c>
      <c r="CC6" s="35">
        <f t="shared" ref="CC6:CK6" si="9">IF(CC7="",NA(),CC7)</f>
        <v>270.06</v>
      </c>
      <c r="CD6" s="35">
        <f t="shared" si="9"/>
        <v>180.98</v>
      </c>
      <c r="CE6" s="35">
        <f t="shared" si="9"/>
        <v>192.66</v>
      </c>
      <c r="CF6" s="35">
        <f t="shared" si="9"/>
        <v>204.22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43.47</v>
      </c>
      <c r="CN6" s="35">
        <f t="shared" ref="CN6:CV6" si="10">IF(CN7="",NA(),CN7)</f>
        <v>43.37</v>
      </c>
      <c r="CO6" s="35">
        <f t="shared" si="10"/>
        <v>44.89</v>
      </c>
      <c r="CP6" s="35">
        <f t="shared" si="10"/>
        <v>40.67</v>
      </c>
      <c r="CQ6" s="35">
        <f t="shared" si="10"/>
        <v>44.85</v>
      </c>
      <c r="CR6" s="35">
        <f t="shared" si="10"/>
        <v>52.31</v>
      </c>
      <c r="CS6" s="35">
        <f t="shared" si="10"/>
        <v>60.65</v>
      </c>
      <c r="CT6" s="35">
        <f t="shared" si="10"/>
        <v>51.75</v>
      </c>
      <c r="CU6" s="35">
        <f t="shared" si="10"/>
        <v>50.68</v>
      </c>
      <c r="CV6" s="35">
        <f t="shared" si="10"/>
        <v>50.14</v>
      </c>
      <c r="CW6" s="34" t="str">
        <f>IF(CW7="","",IF(CW7="-","【-】","【"&amp;SUBSTITUTE(TEXT(CW7,"#,##0.00"),"-","△")&amp;"】"))</f>
        <v>【51.30】</v>
      </c>
      <c r="CX6" s="35">
        <f>IF(CX7="",NA(),CX7)</f>
        <v>92.42</v>
      </c>
      <c r="CY6" s="35">
        <f t="shared" ref="CY6:DG6" si="11">IF(CY7="",NA(),CY7)</f>
        <v>92.34</v>
      </c>
      <c r="CZ6" s="35">
        <f t="shared" si="11"/>
        <v>92.49</v>
      </c>
      <c r="DA6" s="35">
        <f t="shared" si="11"/>
        <v>92.89</v>
      </c>
      <c r="DB6" s="35">
        <f t="shared" si="11"/>
        <v>93.67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104213</v>
      </c>
      <c r="D7" s="37">
        <v>47</v>
      </c>
      <c r="E7" s="37">
        <v>17</v>
      </c>
      <c r="F7" s="37">
        <v>5</v>
      </c>
      <c r="G7" s="37">
        <v>0</v>
      </c>
      <c r="H7" s="37" t="s">
        <v>98</v>
      </c>
      <c r="I7" s="37" t="s">
        <v>99</v>
      </c>
      <c r="J7" s="37" t="s">
        <v>100</v>
      </c>
      <c r="K7" s="37" t="s">
        <v>101</v>
      </c>
      <c r="L7" s="37" t="s">
        <v>102</v>
      </c>
      <c r="M7" s="37" t="s">
        <v>103</v>
      </c>
      <c r="N7" s="38" t="s">
        <v>104</v>
      </c>
      <c r="O7" s="38" t="s">
        <v>105</v>
      </c>
      <c r="P7" s="38">
        <v>20.440000000000001</v>
      </c>
      <c r="Q7" s="38">
        <v>82.63</v>
      </c>
      <c r="R7" s="38">
        <v>2200</v>
      </c>
      <c r="S7" s="38">
        <v>15782</v>
      </c>
      <c r="T7" s="38">
        <v>439.28</v>
      </c>
      <c r="U7" s="38">
        <v>35.93</v>
      </c>
      <c r="V7" s="38">
        <v>3207</v>
      </c>
      <c r="W7" s="38">
        <v>2.8</v>
      </c>
      <c r="X7" s="38">
        <v>1145.3599999999999</v>
      </c>
      <c r="Y7" s="38">
        <v>64.42</v>
      </c>
      <c r="Z7" s="38">
        <v>64.23</v>
      </c>
      <c r="AA7" s="38">
        <v>66.040000000000006</v>
      </c>
      <c r="AB7" s="38">
        <v>67.709999999999994</v>
      </c>
      <c r="AC7" s="38">
        <v>65.680000000000007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51.29</v>
      </c>
      <c r="BR7" s="38">
        <v>45.42</v>
      </c>
      <c r="BS7" s="38">
        <v>67.489999999999995</v>
      </c>
      <c r="BT7" s="38">
        <v>65.16</v>
      </c>
      <c r="BU7" s="38">
        <v>61.21</v>
      </c>
      <c r="BV7" s="38">
        <v>52.19</v>
      </c>
      <c r="BW7" s="38">
        <v>55.32</v>
      </c>
      <c r="BX7" s="38">
        <v>59.8</v>
      </c>
      <c r="BY7" s="38">
        <v>57.77</v>
      </c>
      <c r="BZ7" s="38">
        <v>57.31</v>
      </c>
      <c r="CA7" s="38">
        <v>59.59</v>
      </c>
      <c r="CB7" s="38">
        <v>234.76</v>
      </c>
      <c r="CC7" s="38">
        <v>270.06</v>
      </c>
      <c r="CD7" s="38">
        <v>180.98</v>
      </c>
      <c r="CE7" s="38">
        <v>192.66</v>
      </c>
      <c r="CF7" s="38">
        <v>204.22</v>
      </c>
      <c r="CG7" s="38">
        <v>296.14</v>
      </c>
      <c r="CH7" s="38">
        <v>283.17</v>
      </c>
      <c r="CI7" s="38">
        <v>263.76</v>
      </c>
      <c r="CJ7" s="38">
        <v>274.35000000000002</v>
      </c>
      <c r="CK7" s="38">
        <v>273.52</v>
      </c>
      <c r="CL7" s="38">
        <v>257.86</v>
      </c>
      <c r="CM7" s="38">
        <v>43.47</v>
      </c>
      <c r="CN7" s="38">
        <v>43.37</v>
      </c>
      <c r="CO7" s="38">
        <v>44.89</v>
      </c>
      <c r="CP7" s="38">
        <v>40.67</v>
      </c>
      <c r="CQ7" s="38">
        <v>44.85</v>
      </c>
      <c r="CR7" s="38">
        <v>52.31</v>
      </c>
      <c r="CS7" s="38">
        <v>60.65</v>
      </c>
      <c r="CT7" s="38">
        <v>51.75</v>
      </c>
      <c r="CU7" s="38">
        <v>50.68</v>
      </c>
      <c r="CV7" s="38">
        <v>50.14</v>
      </c>
      <c r="CW7" s="38">
        <v>51.3</v>
      </c>
      <c r="CX7" s="38">
        <v>92.42</v>
      </c>
      <c r="CY7" s="38">
        <v>92.34</v>
      </c>
      <c r="CZ7" s="38">
        <v>92.49</v>
      </c>
      <c r="DA7" s="38">
        <v>92.89</v>
      </c>
      <c r="DB7" s="38">
        <v>93.67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2021-02-16T07:43:48Z</cp:lastPrinted>
  <dcterms:created xsi:type="dcterms:W3CDTF">2020-12-04T03:02:20Z</dcterms:created>
  <dcterms:modified xsi:type="dcterms:W3CDTF">2021-02-16T07:44:21Z</dcterms:modified>
  <cp:category/>
</cp:coreProperties>
</file>