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692BE74C-8340-4BE8-80E9-C3DC4C482A4A}" xr6:coauthVersionLast="36" xr6:coauthVersionMax="36" xr10:uidLastSave="{00000000-0000-0000-0000-000000000000}"/>
  <workbookProtection workbookAlgorithmName="SHA-512" workbookHashValue="jYE+udlD6QyUCFNxngVb753PYcPe+/WmO/ptMBI/PzrmNDlrNvmo00nDYQbmKFOZgScU+PwxnkEBP6ryHYzIJw==" workbookSaltValue="Zx7oLDsrg3MhjSM2ioYgA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L8" i="4"/>
  <c r="W8" i="4"/>
  <c r="P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<sst xmlns="http://schemas.openxmlformats.org/spreadsheetml/2006/main" count="236" uniqueCount="119">
  <si>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</si>
  <si>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</si>
  <si>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</si>
  <si>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</si>
  <si>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</si>
  <si>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</si>
  <si>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</si>
  <si>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</si>
  <si>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</si>
  <si>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</si>
  <si>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</si>
  <si>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</si>
  <si>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</si>
  <si>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</si>
  <si>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</si>
  <si>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</si>
  <si>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</si>
  <si>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</si>
  <si>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</si>
  <si>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</si>
  <si>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</si>
  <si>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</si>
  <si>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</si>
  <si>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</si>
  <si>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</si>
  <si>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</si>
  <si>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</si>
  <si>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</si>
  <si>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</si>
  <si>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</si>
  <si>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</si>
  <si>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</si>
  <si>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</si>
  <si>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</si>
  <si>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</si>
  <si>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</si>
  <si>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</si>
  <si>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</si>
  <si>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</si>
  <si>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</si>
  <si>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</si>
  <si>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</si>
  <si>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</si>
  <si>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</si>
  <si>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</si>
  <si>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</si>
  <si>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</si>
  <si>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</si>
  <si>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</si>
  <si>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</si>
  <si>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</si>
  <si>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</si>
  <si>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</si>
  <si>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</si>
  <si>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</si>
  <si>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</si>
  <si>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</si>
  <si>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</si>
  <si>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</si>
  <si>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</si>
  <si>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</si>
  <si>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</si>
  <si>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</si>
  <si>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</si>
  <si>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</si>
  <si>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</si>
  <si>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</si>
  <si>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</si>
  <si>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</si>
  <si>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</si>
  <si>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</si>
  <si>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</si>
  <si>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</si>
  <si>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</si>
  <si>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</si>
  <si>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</si>
  <si>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</si>
  <si>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</si>
  <si>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</si>
  <si>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</si>
  <si>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</si>
  <si>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</si>
  <si>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</si>
  <si>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</si>
  <si>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</si>
  <si>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</si>
  <si>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</si>
  <si>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</si>
  <si>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</si>
  <si>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</si>
  <si>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</si>
  <si>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</si>
  <si>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</si>
  <si>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</si>
  <si>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</si>
  <si>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</si>
  <si>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</si>
  <si>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</si>
  <si>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</si>
  <si>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</si>
  <si>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</si>
  <si>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</si>
  <si>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</si>
  <si>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</si>
  <si>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</si>
  <si>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</si>
  <si>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</si>
  <si>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</si>
  <si>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</si>
  <si>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</si>
  <si>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</si>
  <si>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</si>
  <si>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</si>
  <si>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</si>
  <si>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</si>
  <si>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</si>
  <si>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近年、節水意識の高まりや節水型家電等の普及により、接続率は向上しているものの、料金収入についてはほぼ横ばいとなっております。そのような状況でも、処理施設の老朽化は着実に進行しており、老朽化により破損する機器の数も増えております。
　このことから、今後は中長期的な視点を持ち、老朽化施設の更新等を進めると同時に、より一層の経営の効率化を図っていく必要があります。
　2016年度に行った機能診断調査では、現況の施設及び管路の状況把握調査を実施し、2017年度に策定した最適整備構想では、ストックマネジメントの考え方に基づき施設への投資・修繕等を計画立てて行うことにより、費用の平準化を行うことができます。これらを活用し、より適切な運営ができるよう努力を続けてまいります。
　また、将来的に公共下水道区域への編入を予定しております。              
</t>
    <rPh sb="187" eb="189">
      <t>ネンド</t>
    </rPh>
    <rPh sb="190" eb="191">
      <t>オコナ</t>
    </rPh>
    <rPh sb="219" eb="221">
      <t>ジッシ</t>
    </rPh>
    <rPh sb="227" eb="229">
      <t>ネンド</t>
    </rPh>
    <rPh sb="230" eb="232">
      <t>サクテイ</t>
    </rPh>
    <rPh sb="292" eb="293">
      <t>オコナ</t>
    </rPh>
    <rPh sb="323" eb="325">
      <t>ドリョク</t>
    </rPh>
    <rPh sb="326" eb="327">
      <t>ツヅ</t>
    </rPh>
    <rPh sb="340" eb="343">
      <t>ショウライテキ</t>
    </rPh>
    <rPh sb="349" eb="351">
      <t>クイキ</t>
    </rPh>
    <rPh sb="356" eb="358">
      <t>ヨテイ</t>
    </rPh>
    <phoneticPr fontId="4"/>
  </si>
  <si>
    <t xml:space="preserve">　吉岡町農業集落排水事業については、法非適企業であるため、減価償却等を行っておらず、管渠老朽化率については算出されておりません。しかし、上野田地区については1996年度から供用開始となっており、供用開始から20年以上が経過していることから、施設及び管路の老朽化は進んでいると考えられます。
　このことについて、2007年度から不明水対策調査に取り組んでおります。内容としては、管路内カメラ調査を毎年700m程度行っており、異常・破損等が確認された箇所については修繕を行っております。
　今後の計画としては、北下南下地区農業集落排水（2002年度供用開始）の不明水調査を行う予定になっております。             
</t>
    <rPh sb="82" eb="83">
      <t>ネン</t>
    </rPh>
    <rPh sb="83" eb="84">
      <t>ド</t>
    </rPh>
    <rPh sb="159" eb="161">
      <t>ネンド</t>
    </rPh>
    <rPh sb="270" eb="272">
      <t>ネンド</t>
    </rPh>
    <rPh sb="272" eb="274">
      <t>キョウヨウ</t>
    </rPh>
    <rPh sb="274" eb="276">
      <t>カイシ</t>
    </rPh>
    <rPh sb="284" eb="285">
      <t>オコナ</t>
    </rPh>
    <rPh sb="286" eb="288">
      <t>ヨテイ</t>
    </rPh>
    <phoneticPr fontId="4"/>
  </si>
  <si>
    <t>　農業集落排水事業については、下水道料金により、業務に係る経費や施設の整備・維持管理に必要な経費の多くを賄う、独立採算の原則のもと運営されています。
　しかし、現在の経営状況については、左図⑤のとおり使用料金収入による経費回収率が4割から5割前後であり、一般会計からの繰入に頼らざるを得ない状況となっております。
　原因としては、2010年度に供用開始となった小倉地区農業集落排水の接続率がまだ低いことにより料金収入が低いことと、上野田地区及び北下南下地区農業集落排水処理施設の老朽化による機器修繕費が増加していることによるものと考えられます。
　また、左図④のとおり、料金収入に対する企業債残高の割合についても、残高の規模が平均を大きく上回っています。これは、小倉地区の接続率が低いことに加え、上野田地区及び北下南下地区の接続制限による料金収入の伸び悩みもその要因となっています。
　今後の対策としては、小倉地区の接続を推進していくことにより、平均を下回っている水洗化率を向上させ、料金収入を増やすことにより、経費回収率を上げていきたいと考えております。また、処理施設の機器修繕に関しては、老朽化した機器について優先順位をつけて修繕することにより、緊急対応の回数を減らし、適切な維持管理に努めるよう努力いたします。</t>
    <rPh sb="116" eb="117">
      <t>ワリ</t>
    </rPh>
    <rPh sb="169" eb="170">
      <t>ネン</t>
    </rPh>
    <rPh sb="170" eb="171">
      <t>ド</t>
    </rPh>
    <rPh sb="277" eb="279">
      <t>サズ</t>
    </rPh>
    <rPh sb="285" eb="287">
      <t>リョウキン</t>
    </rPh>
    <rPh sb="287" eb="289">
      <t>シュウニュウ</t>
    </rPh>
    <rPh sb="290" eb="291">
      <t>タイ</t>
    </rPh>
    <rPh sb="293" eb="296">
      <t>キギョウサイ</t>
    </rPh>
    <rPh sb="296" eb="298">
      <t>ザンダカ</t>
    </rPh>
    <rPh sb="299" eb="301">
      <t>ワリアイ</t>
    </rPh>
    <rPh sb="307" eb="309">
      <t>ザンダカ</t>
    </rPh>
    <rPh sb="310" eb="312">
      <t>キボ</t>
    </rPh>
    <rPh sb="313" eb="315">
      <t>ヘイキン</t>
    </rPh>
    <rPh sb="316" eb="317">
      <t>オオ</t>
    </rPh>
    <rPh sb="319" eb="321">
      <t>ウワマワ</t>
    </rPh>
    <rPh sb="331" eb="333">
      <t>オグラ</t>
    </rPh>
    <rPh sb="333" eb="335">
      <t>チク</t>
    </rPh>
    <rPh sb="336" eb="338">
      <t>セツゾク</t>
    </rPh>
    <rPh sb="338" eb="339">
      <t>リツ</t>
    </rPh>
    <rPh sb="340" eb="341">
      <t>ヒク</t>
    </rPh>
    <rPh sb="345" eb="346">
      <t>クワ</t>
    </rPh>
    <rPh sb="348" eb="350">
      <t>カミノ</t>
    </rPh>
    <rPh sb="350" eb="351">
      <t>タ</t>
    </rPh>
    <rPh sb="351" eb="353">
      <t>チク</t>
    </rPh>
    <rPh sb="353" eb="354">
      <t>オヨ</t>
    </rPh>
    <rPh sb="355" eb="357">
      <t>キタシモ</t>
    </rPh>
    <rPh sb="357" eb="359">
      <t>ミナミシモ</t>
    </rPh>
    <rPh sb="359" eb="361">
      <t>チク</t>
    </rPh>
    <rPh sb="362" eb="364">
      <t>セツゾク</t>
    </rPh>
    <rPh sb="364" eb="366">
      <t>セイゲン</t>
    </rPh>
    <rPh sb="369" eb="371">
      <t>リョウキン</t>
    </rPh>
    <rPh sb="371" eb="373">
      <t>シュウニュウ</t>
    </rPh>
    <rPh sb="374" eb="375">
      <t>ノ</t>
    </rPh>
    <rPh sb="376" eb="377">
      <t>ナヤ</t>
    </rPh>
    <rPh sb="381" eb="383">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</si>
</sst>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3-4B52-A66A-F383062C1B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4C3-4B52-A66A-F383062C1B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52.67</c:v>
                </c:pt>
                <c:pt idx="1">
                  <c:v>54.81</c:v>
                </c:pt>
                <c:pt idx="2">
                  <c:v>54.89</c:v>
                </c:pt>
                <c:pt idx="3">
                  <c:v>54.43</c:v>
                </c:pt>
                <c:pt idx="4">
                  <c:v>55.42</c:v>
                </c:pt>
              </c:numCache>
            </c:numRef>
          </c:val>
          <c:extLst>
            <c:ext xmlns:c16="http://schemas.microsoft.com/office/drawing/2014/chart" uri="{C3380CC4-5D6E-409C-BE32-E72D297353CC}">
              <c16:uniqueId val="{00000000-5C3D-4AEA-B192-5D49BEE59A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C3D-4AEA-B192-5D49BEE59A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67.180000000000007</c:v>
                </c:pt>
                <c:pt idx="1">
                  <c:v>68.86</c:v>
                </c:pt>
                <c:pt idx="2">
                  <c:v>70.31</c:v>
                </c:pt>
                <c:pt idx="3">
                  <c:v>71.66</c:v>
                </c:pt>
                <c:pt idx="4">
                  <c:v>72.5</c:v>
                </c:pt>
              </c:numCache>
            </c:numRef>
          </c:val>
          <c:extLst>
            <c:ext xmlns:c16="http://schemas.microsoft.com/office/drawing/2014/chart" uri="{C3380CC4-5D6E-409C-BE32-E72D297353CC}">
              <c16:uniqueId val="{00000000-99AC-45B7-8AB8-7EA33BAB0F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9AC-45B7-8AB8-7EA33BAB0F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99.77</c:v>
                </c:pt>
                <c:pt idx="1">
                  <c:v>99.76</c:v>
                </c:pt>
                <c:pt idx="2">
                  <c:v>99.75</c:v>
                </c:pt>
                <c:pt idx="3">
                  <c:v>99.73</c:v>
                </c:pt>
                <c:pt idx="4">
                  <c:v>99.75</c:v>
                </c:pt>
              </c:numCache>
            </c:numRef>
          </c:val>
          <c:extLst>
            <c:ext xmlns:c16="http://schemas.microsoft.com/office/drawing/2014/chart" uri="{C3380CC4-5D6E-409C-BE32-E72D297353CC}">
              <c16:uniqueId val="{00000000-AF96-4A00-8008-6500781CD7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6-4A00-8008-6500781CD7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8-4FBB-8358-D37402C601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8-4FBB-8358-D37402C601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4-4FAB-87E7-2BB8154CFF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4-4FAB-87E7-2BB8154CFF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B-48E8-BCC0-679CE18B7A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B-48E8-BCC0-679CE18B7A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B9-477C-9573-28B5F77A7E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B9-477C-9573-28B5F77A7E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3593.43</c:v>
                </c:pt>
                <c:pt idx="1">
                  <c:v>2795.12</c:v>
                </c:pt>
                <c:pt idx="2">
                  <c:v>3101.88</c:v>
                </c:pt>
                <c:pt idx="3">
                  <c:v>2890.97</c:v>
                </c:pt>
                <c:pt idx="4">
                  <c:v>3157.6</c:v>
                </c:pt>
              </c:numCache>
            </c:numRef>
          </c:val>
          <c:extLst>
            <c:ext xmlns:c16="http://schemas.microsoft.com/office/drawing/2014/chart" uri="{C3380CC4-5D6E-409C-BE32-E72D297353CC}">
              <c16:uniqueId val="{00000000-01C9-47BC-8FBC-36FC190B38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1C9-47BC-8FBC-36FC190B38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47.07</c:v>
                </c:pt>
                <c:pt idx="1">
                  <c:v>51.21</c:v>
                </c:pt>
                <c:pt idx="2">
                  <c:v>47.17</c:v>
                </c:pt>
                <c:pt idx="3">
                  <c:v>52.73</c:v>
                </c:pt>
                <c:pt idx="4">
                  <c:v>36.29</c:v>
                </c:pt>
              </c:numCache>
            </c:numRef>
          </c:val>
          <c:extLst>
            <c:ext xmlns:c16="http://schemas.microsoft.com/office/drawing/2014/chart" uri="{C3380CC4-5D6E-409C-BE32-E72D297353CC}">
              <c16:uniqueId val="{00000000-6F38-4C2D-871D-E45BE60F10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F38-4C2D-871D-E45BE60F10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252.61</c:v>
                </c:pt>
                <c:pt idx="1">
                  <c:v>232.84</c:v>
                </c:pt>
                <c:pt idx="2">
                  <c:v>253.02</c:v>
                </c:pt>
                <c:pt idx="3">
                  <c:v>227.52</c:v>
                </c:pt>
                <c:pt idx="4">
                  <c:v>298.68</c:v>
                </c:pt>
              </c:numCache>
            </c:numRef>
          </c:val>
          <c:extLst>
            <c:ext xmlns:c16="http://schemas.microsoft.com/office/drawing/2014/chart" uri="{C3380CC4-5D6E-409C-BE32-E72D297353CC}">
              <c16:uniqueId val="{00000000-C2FE-4F72-9077-E4773E9285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2FE-4F72-9077-E4773E9285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吉岡町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21671</v>
      </c>
      <c r="AM8" s="69"/>
      <c r="AN8" s="69"/>
      <c r="AO8" s="69"/>
      <c r="AP8" s="69"/>
      <c r="AQ8" s="69"/>
      <c r="AR8" s="69"/>
      <c r="AS8" s="69"/>
      <c r="AT8" s="68">
        <f>データ!T6</f>
        <v>20.46</v>
      </c>
      <c r="AU8" s="68"/>
      <c r="AV8" s="68"/>
      <c r="AW8" s="68"/>
      <c r="AX8" s="68"/>
      <c r="AY8" s="68"/>
      <c r="AZ8" s="68"/>
      <c r="BA8" s="68"/>
      <c r="BB8" s="68">
        <f>データ!U6</f>
        <v>1059.19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19.18</v>
      </c>
      <c r="Q10" s="68"/>
      <c r="R10" s="68"/>
      <c r="S10" s="68"/>
      <c r="T10" s="68"/>
      <c r="U10" s="68"/>
      <c r="V10" s="68"/>
      <c r="W10" s="68">
        <f>データ!Q6</f>
        <v>95.64</v>
      </c>
      <c r="X10" s="68"/>
      <c r="Y10" s="68"/>
      <c r="Z10" s="68"/>
      <c r="AA10" s="68"/>
      <c r="AB10" s="68"/>
      <c r="AC10" s="68"/>
      <c r="AD10" s="69">
        <f>データ!R6</f>
        <v>2310</v>
      </c>
      <c r="AE10" s="69"/>
      <c r="AF10" s="69"/>
      <c r="AG10" s="69"/>
      <c r="AH10" s="69"/>
      <c r="AI10" s="69"/>
      <c r="AJ10" s="69"/>
      <c r="AK10" s="2"/>
      <c r="AL10" s="69">
        <f>データ!V6</f>
        <v>4164</v>
      </c>
      <c r="AM10" s="69"/>
      <c r="AN10" s="69"/>
      <c r="AO10" s="69"/>
      <c r="AP10" s="69"/>
      <c r="AQ10" s="69"/>
      <c r="AR10" s="69"/>
      <c r="AS10" s="69"/>
      <c r="AT10" s="68">
        <f>データ!W6</f>
        <v>1.65</v>
      </c>
      <c r="AU10" s="68"/>
      <c r="AV10" s="68"/>
      <c r="AW10" s="68"/>
      <c r="AX10" s="68"/>
      <c r="AY10" s="68"/>
      <c r="AZ10" s="68"/>
      <c r="BA10" s="68"/>
      <c r="BB10" s="68">
        <f>データ!X6</f>
        <v>2523.64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DrCy/okDa7sTlkw1PT9pyJJRl9YTPb8qFi3tdamqOHWIf0dcRKVz57MmLoca+yklXJnld0HkvFx5qkOWp/An6g==" saltValue="EBLRVwMt237WL2MJttcS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103454</v>
      </c>
      <c r="D6" s="33">
        <f t="shared" si="3"/>
        <v>47</v>
      </c>
      <c r="E6" s="33">
        <f t="shared" si="3"/>
        <v>17</v>
      </c>
      <c r="F6" s="33">
        <f t="shared" si="3"/>
        <v>5</v>
      </c>
      <c r="G6" s="33">
        <f t="shared" si="3"/>
        <v>0</v>
      </c>
      <c r="H6" s="33" t="str">
        <f t="shared" si="3"/>
        <v>群馬県　吉岡町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19.18</v>
      </c>
      <c r="Q6" s="34">
        <f t="shared" si="3"/>
        <v>95.64</v>
      </c>
      <c r="R6" s="34">
        <f t="shared" si="3"/>
        <v>2310</v>
      </c>
      <c r="S6" s="34">
        <f t="shared" si="3"/>
        <v>21671</v>
      </c>
      <c r="T6" s="34">
        <f t="shared" si="3"/>
        <v>20.46</v>
      </c>
      <c r="U6" s="34">
        <f t="shared" si="3"/>
        <v>1059.19</v>
      </c>
      <c r="V6" s="34">
        <f t="shared" si="3"/>
        <v>4164</v>
      </c>
      <c r="W6" s="34">
        <f t="shared" si="3"/>
        <v>1.65</v>
      </c>
      <c r="X6" s="34">
        <f t="shared" si="3"/>
        <v>2523.64</v>
      </c>
      <c r="Y6" s="35">
        <f>IF(Y7="",NA(),Y7)</f>
        <v>99.77</v>
      </c>
      <c r="Z6" s="35">
        <f t="shared" ref="Z6:AH6" si="4">IF(Z7="",NA(),Z7)</f>
        <v>99.76</v>
      </c>
      <c r="AA6" s="35">
        <f t="shared" si="4"/>
        <v>99.75</v>
      </c>
      <c r="AB6" s="35">
        <f t="shared" si="4"/>
        <v>99.73</v>
      </c>
      <c r="AC6" s="35">
        <f t="shared" si="4"/>
        <v>99.75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3593.43</v>
      </c>
      <c r="BG6" s="35">
        <f t="shared" ref="BG6:BO6" si="7">IF(BG7="",NA(),BG7)</f>
        <v>2795.12</v>
      </c>
      <c r="BH6" s="35">
        <f t="shared" si="7"/>
        <v>3101.88</v>
      </c>
      <c r="BI6" s="35">
        <f t="shared" si="7"/>
        <v>2890.97</v>
      </c>
      <c r="BJ6" s="35">
        <f t="shared" si="7"/>
        <v>3157.6</v>
      </c>
      <c r="BK6" s="35">
        <f t="shared" si="7"/>
        <v>1081.8</v>
      </c>
      <c r="BL6" s="35">
        <f t="shared" si="7"/>
        <v>974.93</v>
      </c>
      <c r="BM6" s="35">
        <f t="shared" si="7"/>
        <v>855.8</v>
      </c>
      <c r="BN6" s="35">
        <f t="shared" si="7"/>
        <v>789.46</v>
      </c>
      <c r="BO6" s="35">
        <f t="shared" si="7"/>
        <v>826.83</v>
      </c>
      <c r="BP6" s="34" t="str">
        <f>IF(BP7="","",IF(BP7="-","【-】","【"&amp;SUBSTITUTE(TEXT(BP7,"#,##0.00"),"-","△")&amp;"】"))</f>
        <v>【765.47】</v>
      </c>
      <c r="BQ6" s="35">
        <f>IF(BQ7="",NA(),BQ7)</f>
        <v>47.07</v>
      </c>
      <c r="BR6" s="35">
        <f t="shared" ref="BR6:BZ6" si="8">IF(BR7="",NA(),BR7)</f>
        <v>51.21</v>
      </c>
      <c r="BS6" s="35">
        <f t="shared" si="8"/>
        <v>47.17</v>
      </c>
      <c r="BT6" s="35">
        <f t="shared" si="8"/>
        <v>52.73</v>
      </c>
      <c r="BU6" s="35">
        <f t="shared" si="8"/>
        <v>36.29</v>
      </c>
      <c r="BV6" s="35">
        <f t="shared" si="8"/>
        <v>52.19</v>
      </c>
      <c r="BW6" s="35">
        <f t="shared" si="8"/>
        <v>55.32</v>
      </c>
      <c r="BX6" s="35">
        <f t="shared" si="8"/>
        <v>59.8</v>
      </c>
      <c r="BY6" s="35">
        <f t="shared" si="8"/>
        <v>57.77</v>
      </c>
      <c r="BZ6" s="35">
        <f t="shared" si="8"/>
        <v>57.31</v>
      </c>
      <c r="CA6" s="34" t="str">
        <f>IF(CA7="","",IF(CA7="-","【-】","【"&amp;SUBSTITUTE(TEXT(CA7,"#,##0.00"),"-","△")&amp;"】"))</f>
        <v>【59.59】</v>
      </c>
      <c r="CB6" s="35">
        <f>IF(CB7="",NA(),CB7)</f>
        <v>252.61</v>
      </c>
      <c r="CC6" s="35">
        <f t="shared" ref="CC6:CK6" si="9">IF(CC7="",NA(),CC7)</f>
        <v>232.84</v>
      </c>
      <c r="CD6" s="35">
        <f t="shared" si="9"/>
        <v>253.02</v>
      </c>
      <c r="CE6" s="35">
        <f t="shared" si="9"/>
        <v>227.52</v>
      </c>
      <c r="CF6" s="35">
        <f t="shared" si="9"/>
        <v>298.68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52.67</v>
      </c>
      <c r="CN6" s="35">
        <f t="shared" ref="CN6:CV6" si="10">IF(CN7="",NA(),CN7)</f>
        <v>54.81</v>
      </c>
      <c r="CO6" s="35">
        <f t="shared" si="10"/>
        <v>54.89</v>
      </c>
      <c r="CP6" s="35">
        <f t="shared" si="10"/>
        <v>54.43</v>
      </c>
      <c r="CQ6" s="35">
        <f t="shared" si="10"/>
        <v>55.42</v>
      </c>
      <c r="CR6" s="35">
        <f t="shared" si="10"/>
        <v>52.31</v>
      </c>
      <c r="CS6" s="35">
        <f t="shared" si="10"/>
        <v>60.65</v>
      </c>
      <c r="CT6" s="35">
        <f t="shared" si="10"/>
        <v>51.75</v>
      </c>
      <c r="CU6" s="35">
        <f t="shared" si="10"/>
        <v>50.68</v>
      </c>
      <c r="CV6" s="35">
        <f t="shared" si="10"/>
        <v>50.14</v>
      </c>
      <c r="CW6" s="34" t="str">
        <f>IF(CW7="","",IF(CW7="-","【-】","【"&amp;SUBSTITUTE(TEXT(CW7,"#,##0.00"),"-","△")&amp;"】"))</f>
        <v>【51.30】</v>
      </c>
      <c r="CX6" s="35">
        <f>IF(CX7="",NA(),CX7)</f>
        <v>67.180000000000007</v>
      </c>
      <c r="CY6" s="35">
        <f t="shared" ref="CY6:DG6" si="11">IF(CY7="",NA(),CY7)</f>
        <v>68.86</v>
      </c>
      <c r="CZ6" s="35">
        <f t="shared" si="11"/>
        <v>70.31</v>
      </c>
      <c r="DA6" s="35">
        <f t="shared" si="11"/>
        <v>71.66</v>
      </c>
      <c r="DB6" s="35">
        <f t="shared" si="11"/>
        <v>72.5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103454</v>
      </c>
      <c r="D7" s="37">
        <v>47</v>
      </c>
      <c r="E7" s="37">
        <v>17</v>
      </c>
      <c r="F7" s="37">
        <v>5</v>
      </c>
      <c r="G7" s="37">
        <v>0</v>
      </c>
      <c r="H7" s="37" t="s">
        <v>98</v>
      </c>
      <c r="I7" s="37" t="s">
        <v>99</v>
      </c>
      <c r="J7" s="37" t="s">
        <v>100</v>
      </c>
      <c r="K7" s="37" t="s">
        <v>101</v>
      </c>
      <c r="L7" s="37" t="s">
        <v>102</v>
      </c>
      <c r="M7" s="37" t="s">
        <v>103</v>
      </c>
      <c r="N7" s="38" t="s">
        <v>104</v>
      </c>
      <c r="O7" s="38" t="s">
        <v>105</v>
      </c>
      <c r="P7" s="38">
        <v>19.18</v>
      </c>
      <c r="Q7" s="38">
        <v>95.64</v>
      </c>
      <c r="R7" s="38">
        <v>2310</v>
      </c>
      <c r="S7" s="38">
        <v>21671</v>
      </c>
      <c r="T7" s="38">
        <v>20.46</v>
      </c>
      <c r="U7" s="38">
        <v>1059.19</v>
      </c>
      <c r="V7" s="38">
        <v>4164</v>
      </c>
      <c r="W7" s="38">
        <v>1.65</v>
      </c>
      <c r="X7" s="38">
        <v>2523.64</v>
      </c>
      <c r="Y7" s="38">
        <v>99.77</v>
      </c>
      <c r="Z7" s="38">
        <v>99.76</v>
      </c>
      <c r="AA7" s="38">
        <v>99.75</v>
      </c>
      <c r="AB7" s="38">
        <v>99.73</v>
      </c>
      <c r="AC7" s="38">
        <v>99.75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3593.43</v>
      </c>
      <c r="BG7" s="38">
        <v>2795.12</v>
      </c>
      <c r="BH7" s="38">
        <v>3101.88</v>
      </c>
      <c r="BI7" s="38">
        <v>2890.97</v>
      </c>
      <c r="BJ7" s="38">
        <v>3157.6</v>
      </c>
      <c r="BK7" s="38">
        <v>1081.8</v>
      </c>
      <c r="BL7" s="38">
        <v>974.93</v>
      </c>
      <c r="BM7" s="38">
        <v>855.8</v>
      </c>
      <c r="BN7" s="38">
        <v>789.46</v>
      </c>
      <c r="BO7" s="38">
        <v>826.83</v>
      </c>
      <c r="BP7" s="38">
        <v>765.47</v>
      </c>
      <c r="BQ7" s="38">
        <v>47.07</v>
      </c>
      <c r="BR7" s="38">
        <v>51.21</v>
      </c>
      <c r="BS7" s="38">
        <v>47.17</v>
      </c>
      <c r="BT7" s="38">
        <v>52.73</v>
      </c>
      <c r="BU7" s="38">
        <v>36.29</v>
      </c>
      <c r="BV7" s="38">
        <v>52.19</v>
      </c>
      <c r="BW7" s="38">
        <v>55.32</v>
      </c>
      <c r="BX7" s="38">
        <v>59.8</v>
      </c>
      <c r="BY7" s="38">
        <v>57.77</v>
      </c>
      <c r="BZ7" s="38">
        <v>57.31</v>
      </c>
      <c r="CA7" s="38">
        <v>59.59</v>
      </c>
      <c r="CB7" s="38">
        <v>252.61</v>
      </c>
      <c r="CC7" s="38">
        <v>232.84</v>
      </c>
      <c r="CD7" s="38">
        <v>253.02</v>
      </c>
      <c r="CE7" s="38">
        <v>227.52</v>
      </c>
      <c r="CF7" s="38">
        <v>298.68</v>
      </c>
      <c r="CG7" s="38">
        <v>296.14</v>
      </c>
      <c r="CH7" s="38">
        <v>283.17</v>
      </c>
      <c r="CI7" s="38">
        <v>263.76</v>
      </c>
      <c r="CJ7" s="38">
        <v>274.35000000000002</v>
      </c>
      <c r="CK7" s="38">
        <v>273.52</v>
      </c>
      <c r="CL7" s="38">
        <v>257.86</v>
      </c>
      <c r="CM7" s="38">
        <v>52.67</v>
      </c>
      <c r="CN7" s="38">
        <v>54.81</v>
      </c>
      <c r="CO7" s="38">
        <v>54.89</v>
      </c>
      <c r="CP7" s="38">
        <v>54.43</v>
      </c>
      <c r="CQ7" s="38">
        <v>55.42</v>
      </c>
      <c r="CR7" s="38">
        <v>52.31</v>
      </c>
      <c r="CS7" s="38">
        <v>60.65</v>
      </c>
      <c r="CT7" s="38">
        <v>51.75</v>
      </c>
      <c r="CU7" s="38">
        <v>50.68</v>
      </c>
      <c r="CV7" s="38">
        <v>50.14</v>
      </c>
      <c r="CW7" s="38">
        <v>51.3</v>
      </c>
      <c r="CX7" s="38">
        <v>67.180000000000007</v>
      </c>
      <c r="CY7" s="38">
        <v>68.86</v>
      </c>
      <c r="CZ7" s="38">
        <v>70.31</v>
      </c>
      <c r="DA7" s="38">
        <v>71.66</v>
      </c>
      <c r="DB7" s="38">
        <v>72.5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2021-02-23T23:09:34Z</cp:lastPrinted>
  <dcterms:created xsi:type="dcterms:W3CDTF">2020-12-04T03:02:18Z</dcterms:created>
  <dcterms:modified xsi:type="dcterms:W3CDTF">2021-02-23T23:09:34Z</dcterms:modified>
  <cp:category/>
</cp:coreProperties>
</file>