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8"/>
  <workbookPr/>
  <mc:AlternateContent xmlns:mc="http://schemas.openxmlformats.org/markup-compatibility/2006">
    <mc:Choice Requires="x15">
      <x15ac:absPath xmlns:x15ac="http://schemas.microsoft.com/office/spreadsheetml/2010/11/ac" url="\\S-sichousonka02\地方債係\210-公営企業決算調査\02公営企業決算（法適用・全体とりまとめ）\R02(R01調査)\50_経営比較分析表\03 各団体回答\07○館林市\"/>
    </mc:Choice>
  </mc:AlternateContent>
  <xr:revisionPtr revIDLastSave="0" documentId="13_ncr:1_{73850B02-45F3-438B-B128-3CA8C5A0EB7A}" xr6:coauthVersionLast="36" xr6:coauthVersionMax="45" xr10:uidLastSave="{00000000-0000-0000-0000-000000000000}"/>
  <workbookProtection workbookAlgorithmName="SHA-512" workbookHashValue="k8x0Cj7K+X61/qOMpouiqweXWs6Y+8jnFWyRMR6rsemFqkoC9vXm1QDH4vOSrUuSmedbsBQuRh3NB9ZIQnig5w==" workbookSaltValue="jRse8h1Bt05EYnbuslHQXA==" workbookSpinCount="100000" lockStructure="1"/>
  <bookViews>
    <workbookView xWindow="-120" yWindow="-120" windowWidth="29040" windowHeight="1644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AT10" i="4" s="1"/>
  <c r="V6" i="5"/>
  <c r="U6" i="5"/>
  <c r="BB8" i="4" s="1"/>
  <c r="T6" i="5"/>
  <c r="AT8" i="4" s="1"/>
  <c r="S6" i="5"/>
  <c r="R6" i="5"/>
  <c r="Q6" i="5"/>
  <c r="W10" i="4" s="1"/>
  <c r="P6" i="5"/>
  <c r="P10" i="4" s="1"/>
  <c r="O6" i="5"/>
  <c r="I10" i="4" s="1"/>
  <c r="N6" i="5"/>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J86" i="4"/>
  <c r="AL10" i="4"/>
  <c r="AD10" i="4"/>
  <c r="B10" i="4"/>
  <c r="AL8" i="4"/>
  <c r="I8" i="4"/>
</calcChain>
</file>

<file path=xl/sharedStrings.xml><?xml version="1.0" encoding="utf-8"?>
<sst xmlns="http://schemas.openxmlformats.org/spreadsheetml/2006/main" count="236" uniqueCount="119">
  <si>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</si>
  <si>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</si>
  <si>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</si>
  <si>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</si>
  <si>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</si>
  <si>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</si>
  <si>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</si>
  <si>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</si>
  <si>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</si>
  <si>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</si>
  <si>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</si>
  <si>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</si>
  <si>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</si>
  <si>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</si>
  <si>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</si>
  <si>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</si>
  <si>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</si>
  <si>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</si>
  <si>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</si>
  <si>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</si>
  <si>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</si>
  <si>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</si>
  <si>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</si>
  <si>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</si>
  <si>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</si>
  <si>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</si>
  <si>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</si>
  <si>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</si>
  <si>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</si>
  <si>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</si>
  <si>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</si>
  <si>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</si>
  <si>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</si>
  <si>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</si>
  <si>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</si>
  <si>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</si>
  <si>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</si>
  <si>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</si>
  <si>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</si>
  <si>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</si>
  <si>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</si>
  <si>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</si>
  <si>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</si>
  <si>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</si>
  <si>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</si>
  <si>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</si>
  <si>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</si>
  <si>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</si>
  <si>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</si>
  <si>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</si>
  <si>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</si>
  <si>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</si>
  <si>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</si>
  <si>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</si>
  <si>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</si>
  <si>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</si>
  <si>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</si>
  <si>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</si>
  <si>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</si>
  <si>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</si>
  <si>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</si>
  <si>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</si>
  <si>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</si>
  <si>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</si>
  <si>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</si>
  <si>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</si>
  <si>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</si>
  <si>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</si>
  <si>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</si>
  <si>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</si>
  <si>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</si>
  <si>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</si>
  <si>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</si>
  <si>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</si>
  <si>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</si>
  <si>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</si>
  <si>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</si>
  <si>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</si>
  <si>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</si>
  <si>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</si>
  <si>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</si>
  <si>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</si>
  <si>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</si>
  <si>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</si>
  <si>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</si>
  <si>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</si>
  <si>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</si>
  <si>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</si>
  <si>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</si>
  <si>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</si>
  <si>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</si>
  <si>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</si>
  <si>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</si>
  <si>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</si>
  <si>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</si>
  <si>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</si>
  <si>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</si>
  <si>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</si>
  <si>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館林市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</si>
  <si>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</si>
  <si>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</si>
  <si>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</si>
  <si>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</si>
  <si>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</si>
  <si>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</si>
  <si>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</si>
  <si>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</si>
  <si>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</si>
  <si>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</si>
  <si>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</si>
  <si>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</si>
  <si>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</si>
  <si>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</si>
  <si>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</si>
  <si>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</si>
  <si>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</si>
  <si>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r>
      <t xml:space="preserve">・収益的収支比率は近年100％以上を保っており、経営は健全と判断できるが、このことは、施設が比較的新しいことと（古いもので供用開始後19年）、一般会計からの繰入金により適正に維持管理されているためである。
　今後、施設の老朽化が進み、維持管理費の増加が続いた場合、経営状況は悪化していくことが予想される。よい経営状態を保つために、接続促進により料金収入を増やすことが必要である。
・経費回収率と汚水処理原価の数値は、類似団体と比較すると同水準で、今後も効率性のよい経営努力を続けていく。
・水洗化率は微増であり、個別対応で早期の切り替え促進を図る。
</t>
    </r>
    <r>
      <rPr>
        <sz val="11"/>
        <color rgb="FFFF0000"/>
        <rFont val="ＭＳ ゴシック"/>
        <family val="3"/>
        <charset val="128"/>
      </rPr>
      <t xml:space="preserve">
</t>
    </r>
    <rPh sb="9" eb="11">
      <t>キンネン</t>
    </rPh>
    <rPh sb="15" eb="17">
      <t>イジョウ</t>
    </rPh>
    <rPh sb="250" eb="252">
      <t>ビゾウ</t>
    </rPh>
    <rPh sb="256" eb="258">
      <t>コベツ</t>
    </rPh>
    <rPh sb="258" eb="260">
      <t>タイオウ</t>
    </rPh>
    <phoneticPr fontId="17"/>
  </si>
  <si>
    <t>・下早川田地区の施設は平成11年、木戸地区の施設は平成17年に供用開始と比較的新しい施設のため、老朽化対策の費用は比較的抑えられており、管渠の改善実績はまだない。
　しかし、下早川田地区の修繕費は年々増加傾向にあり、今後も増えることが予想される。そのため発生ベースの修繕対策でなく、処理場、管渠等の長期的に安定運転をするために、平成27年度から平成28年度に機能診断を実施し、最適整備構想を策定した。今後最適整備構想をもとに改築・修繕を行っていく予定である。</t>
    <rPh sb="172" eb="174">
      <t>ヘイセイ</t>
    </rPh>
    <rPh sb="176" eb="178">
      <t>ネンド</t>
    </rPh>
    <rPh sb="184" eb="186">
      <t>ジッシ</t>
    </rPh>
    <rPh sb="188" eb="190">
      <t>サイテキ</t>
    </rPh>
    <rPh sb="190" eb="192">
      <t>セイビ</t>
    </rPh>
    <rPh sb="192" eb="194">
      <t>コウソウ</t>
    </rPh>
    <rPh sb="195" eb="197">
      <t>サクテイ</t>
    </rPh>
    <rPh sb="202" eb="204">
      <t>サイテキ</t>
    </rPh>
    <rPh sb="204" eb="206">
      <t>セイビ</t>
    </rPh>
    <rPh sb="206" eb="208">
      <t>コウソウ</t>
    </rPh>
    <rPh sb="212" eb="214">
      <t>カイチク</t>
    </rPh>
    <rPh sb="215" eb="217">
      <t>シュウゼン</t>
    </rPh>
    <rPh sb="218" eb="219">
      <t>オコナ</t>
    </rPh>
    <rPh sb="223" eb="225">
      <t>ヨテイ</t>
    </rPh>
    <phoneticPr fontId="17"/>
  </si>
  <si>
    <t>・農業集落排水事業は、その性質上、料金収入だけでは経営を維持することは困難であり、一般会計からの繰入金に依存せざるを得ない。
　しかし、水洗化率の向上による料金収入の増加や適正な維持管理を行うことによる経費削減や、平成30年度に策定した経営戦略等も考慮し、安定的な経営が図れるように努力していく。</t>
    <rPh sb="28" eb="30">
      <t>イジ</t>
    </rPh>
    <rPh sb="35" eb="37">
      <t>コンナン</t>
    </rPh>
    <rPh sb="111" eb="113">
      <t>ネンド</t>
    </rPh>
    <rPh sb="114" eb="116">
      <t>サクテイ</t>
    </rPh>
    <rPh sb="118" eb="120">
      <t>ケイエイ</t>
    </rPh>
    <rPh sb="120" eb="122">
      <t>センリャク</t>
    </rPh>
    <rPh sb="122" eb="123">
      <t>ナド</t>
    </rPh>
    <rPh sb="124" eb="126">
      <t>コウリョ</t>
    </rPh>
    <phoneticPr fontId="1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</si>
</sst>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rgb="FFFF0000"/>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15" fillId="0" borderId="6" xfId="2" applyFont="1" applyBorder="1" applyAlignment="1" applyProtection="1">
      <alignment horizontal="left" vertical="top" wrapText="1"/>
      <protection locked="0"/>
    </xf>
    <xf numFmtId="0" fontId="15" fillId="0" borderId="0" xfId="2" applyFont="1" applyAlignment="1" applyProtection="1">
      <alignment horizontal="left" vertical="top" wrapText="1"/>
      <protection locked="0"/>
    </xf>
    <xf numFmtId="0" fontId="15" fillId="0" borderId="7" xfId="2" applyFont="1" applyBorder="1" applyAlignment="1" applyProtection="1">
      <alignment horizontal="left" vertical="top" wrapText="1"/>
      <protection locked="0"/>
    </xf>
    <xf numFmtId="0" fontId="15" fillId="0" borderId="8" xfId="2" applyFont="1" applyBorder="1" applyAlignment="1" applyProtection="1">
      <alignment horizontal="left" vertical="top" wrapText="1"/>
      <protection locked="0"/>
    </xf>
    <xf numFmtId="0" fontId="15" fillId="0" borderId="1" xfId="2" applyFont="1" applyBorder="1" applyAlignment="1" applyProtection="1">
      <alignment horizontal="left" vertical="top" wrapText="1"/>
      <protection locked="0"/>
    </xf>
    <xf numFmtId="0" fontId="15" fillId="0" borderId="9" xfId="2"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xr:uid="{9C46FB90-1C37-45F1-A579-64085FC6F97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656-48FB-895E-C1530F1E48DC}"/>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2.0499999999999998</c:v>
                </c:pt>
                <c:pt idx="2">
                  <c:v>0.01</c:v>
                </c:pt>
                <c:pt idx="3">
                  <c:v>0.01</c:v>
                </c:pt>
                <c:pt idx="4">
                  <c:v>0.02</c:v>
                </c:pt>
              </c:numCache>
            </c:numRef>
          </c:val>
          <c:smooth val="0"/>
          <c:extLst>
            <c:ext xmlns:c16="http://schemas.microsoft.com/office/drawing/2014/chart" uri="{C3380CC4-5D6E-409C-BE32-E72D297353CC}">
              <c16:uniqueId val="{00000001-B656-48FB-895E-C1530F1E48DC}"/>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35.369999999999997</c:v>
                </c:pt>
                <c:pt idx="1">
                  <c:v>35.57</c:v>
                </c:pt>
                <c:pt idx="2">
                  <c:v>36.590000000000003</c:v>
                </c:pt>
                <c:pt idx="3">
                  <c:v>34.15</c:v>
                </c:pt>
                <c:pt idx="4">
                  <c:v>35.57</c:v>
                </c:pt>
              </c:numCache>
            </c:numRef>
          </c:val>
          <c:extLst>
            <c:ext xmlns:c16="http://schemas.microsoft.com/office/drawing/2014/chart" uri="{C3380CC4-5D6E-409C-BE32-E72D297353CC}">
              <c16:uniqueId val="{00000000-F706-4855-BDA0-DBD31EC4AE84}"/>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52.31</c:v>
                </c:pt>
                <c:pt idx="1">
                  <c:v>60.65</c:v>
                </c:pt>
                <c:pt idx="2">
                  <c:v>51.75</c:v>
                </c:pt>
                <c:pt idx="3">
                  <c:v>50.68</c:v>
                </c:pt>
                <c:pt idx="4">
                  <c:v>50.14</c:v>
                </c:pt>
              </c:numCache>
            </c:numRef>
          </c:val>
          <c:smooth val="0"/>
          <c:extLst>
            <c:ext xmlns:c16="http://schemas.microsoft.com/office/drawing/2014/chart" uri="{C3380CC4-5D6E-409C-BE32-E72D297353CC}">
              <c16:uniqueId val="{00000001-F706-4855-BDA0-DBD31EC4AE84}"/>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76.900000000000006</c:v>
                </c:pt>
                <c:pt idx="1">
                  <c:v>77.78</c:v>
                </c:pt>
                <c:pt idx="2">
                  <c:v>79.98</c:v>
                </c:pt>
                <c:pt idx="3">
                  <c:v>80.650000000000006</c:v>
                </c:pt>
                <c:pt idx="4">
                  <c:v>81.06</c:v>
                </c:pt>
              </c:numCache>
            </c:numRef>
          </c:val>
          <c:extLst>
            <c:ext xmlns:c16="http://schemas.microsoft.com/office/drawing/2014/chart" uri="{C3380CC4-5D6E-409C-BE32-E72D297353CC}">
              <c16:uniqueId val="{00000000-F44D-44D3-A279-49D414F115DF}"/>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84.32</c:v>
                </c:pt>
                <c:pt idx="1">
                  <c:v>84.58</c:v>
                </c:pt>
                <c:pt idx="2">
                  <c:v>84.84</c:v>
                </c:pt>
                <c:pt idx="3">
                  <c:v>84.86</c:v>
                </c:pt>
                <c:pt idx="4">
                  <c:v>84.98</c:v>
                </c:pt>
              </c:numCache>
            </c:numRef>
          </c:val>
          <c:smooth val="0"/>
          <c:extLst>
            <c:ext xmlns:c16="http://schemas.microsoft.com/office/drawing/2014/chart" uri="{C3380CC4-5D6E-409C-BE32-E72D297353CC}">
              <c16:uniqueId val="{00000001-F44D-44D3-A279-49D414F115DF}"/>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100.76</c:v>
                </c:pt>
                <c:pt idx="1">
                  <c:v>103.3</c:v>
                </c:pt>
                <c:pt idx="2">
                  <c:v>106.99</c:v>
                </c:pt>
                <c:pt idx="3">
                  <c:v>102.2</c:v>
                </c:pt>
                <c:pt idx="4">
                  <c:v>110.08</c:v>
                </c:pt>
              </c:numCache>
            </c:numRef>
          </c:val>
          <c:extLst>
            <c:ext xmlns:c16="http://schemas.microsoft.com/office/drawing/2014/chart" uri="{C3380CC4-5D6E-409C-BE32-E72D297353CC}">
              <c16:uniqueId val="{00000000-F075-4B85-BABA-FF89A179592B}"/>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075-4B85-BABA-FF89A179592B}"/>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F45-40A2-8D66-76C9630B7040}"/>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F45-40A2-8D66-76C9630B7040}"/>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71B-4E7A-8A50-4B22E5B4C44B}"/>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71B-4E7A-8A50-4B22E5B4C44B}"/>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86D-48E2-9777-333A3799B644}"/>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86D-48E2-9777-333A3799B644}"/>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899-46AB-B5B5-2519431AFE93}"/>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899-46AB-B5B5-2519431AFE93}"/>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25C-463C-B7D9-A479359D1F8A}"/>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1081.8</c:v>
                </c:pt>
                <c:pt idx="1">
                  <c:v>974.93</c:v>
                </c:pt>
                <c:pt idx="2">
                  <c:v>855.8</c:v>
                </c:pt>
                <c:pt idx="3">
                  <c:v>789.46</c:v>
                </c:pt>
                <c:pt idx="4">
                  <c:v>826.83</c:v>
                </c:pt>
              </c:numCache>
            </c:numRef>
          </c:val>
          <c:smooth val="0"/>
          <c:extLst>
            <c:ext xmlns:c16="http://schemas.microsoft.com/office/drawing/2014/chart" uri="{C3380CC4-5D6E-409C-BE32-E72D297353CC}">
              <c16:uniqueId val="{00000001-C25C-463C-B7D9-A479359D1F8A}"/>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51.62</c:v>
                </c:pt>
                <c:pt idx="1">
                  <c:v>48.89</c:v>
                </c:pt>
                <c:pt idx="2">
                  <c:v>61.34</c:v>
                </c:pt>
                <c:pt idx="3">
                  <c:v>55.89</c:v>
                </c:pt>
                <c:pt idx="4">
                  <c:v>63.5</c:v>
                </c:pt>
              </c:numCache>
            </c:numRef>
          </c:val>
          <c:extLst>
            <c:ext xmlns:c16="http://schemas.microsoft.com/office/drawing/2014/chart" uri="{C3380CC4-5D6E-409C-BE32-E72D297353CC}">
              <c16:uniqueId val="{00000000-D4FE-48BB-9F4D-3CBCA2C8CEDC}"/>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52.19</c:v>
                </c:pt>
                <c:pt idx="1">
                  <c:v>55.32</c:v>
                </c:pt>
                <c:pt idx="2">
                  <c:v>59.8</c:v>
                </c:pt>
                <c:pt idx="3">
                  <c:v>57.77</c:v>
                </c:pt>
                <c:pt idx="4">
                  <c:v>57.31</c:v>
                </c:pt>
              </c:numCache>
            </c:numRef>
          </c:val>
          <c:smooth val="0"/>
          <c:extLst>
            <c:ext xmlns:c16="http://schemas.microsoft.com/office/drawing/2014/chart" uri="{C3380CC4-5D6E-409C-BE32-E72D297353CC}">
              <c16:uniqueId val="{00000001-D4FE-48BB-9F4D-3CBCA2C8CEDC}"/>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309.02999999999997</c:v>
                </c:pt>
                <c:pt idx="1">
                  <c:v>327.84</c:v>
                </c:pt>
                <c:pt idx="2">
                  <c:v>262.58999999999997</c:v>
                </c:pt>
                <c:pt idx="3">
                  <c:v>286.01</c:v>
                </c:pt>
                <c:pt idx="4">
                  <c:v>251.63</c:v>
                </c:pt>
              </c:numCache>
            </c:numRef>
          </c:val>
          <c:extLst>
            <c:ext xmlns:c16="http://schemas.microsoft.com/office/drawing/2014/chart" uri="{C3380CC4-5D6E-409C-BE32-E72D297353CC}">
              <c16:uniqueId val="{00000000-39D8-482A-BE1C-68FEE4042BF2}"/>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296.14</c:v>
                </c:pt>
                <c:pt idx="1">
                  <c:v>283.17</c:v>
                </c:pt>
                <c:pt idx="2">
                  <c:v>263.76</c:v>
                </c:pt>
                <c:pt idx="3">
                  <c:v>274.35000000000002</c:v>
                </c:pt>
                <c:pt idx="4">
                  <c:v>273.52</c:v>
                </c:pt>
              </c:numCache>
            </c:numRef>
          </c:val>
          <c:smooth val="0"/>
          <c:extLst>
            <c:ext xmlns:c16="http://schemas.microsoft.com/office/drawing/2014/chart" uri="{C3380CC4-5D6E-409C-BE32-E72D297353CC}">
              <c16:uniqueId val="{00000001-39D8-482A-BE1C-68FEE4042BF2}"/>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view="pageBreakPreview" zoomScale="60" zoomScaleNormal="10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2">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2">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4" t="str">
        <f>データ!H6</f>
        <v>群馬県　館林市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2">
      <c r="A8" s="2"/>
      <c r="B8" s="49" t="str">
        <f>データ!I6</f>
        <v>法非適用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F2</v>
      </c>
      <c r="X8" s="49"/>
      <c r="Y8" s="49"/>
      <c r="Z8" s="49"/>
      <c r="AA8" s="49"/>
      <c r="AB8" s="49"/>
      <c r="AC8" s="49"/>
      <c r="AD8" s="50" t="str">
        <f>データ!$M$6</f>
        <v>非設置</v>
      </c>
      <c r="AE8" s="50"/>
      <c r="AF8" s="50"/>
      <c r="AG8" s="50"/>
      <c r="AH8" s="50"/>
      <c r="AI8" s="50"/>
      <c r="AJ8" s="50"/>
      <c r="AK8" s="3"/>
      <c r="AL8" s="51">
        <f>データ!S6</f>
        <v>75812</v>
      </c>
      <c r="AM8" s="51"/>
      <c r="AN8" s="51"/>
      <c r="AO8" s="51"/>
      <c r="AP8" s="51"/>
      <c r="AQ8" s="51"/>
      <c r="AR8" s="51"/>
      <c r="AS8" s="51"/>
      <c r="AT8" s="46">
        <f>データ!T6</f>
        <v>60.97</v>
      </c>
      <c r="AU8" s="46"/>
      <c r="AV8" s="46"/>
      <c r="AW8" s="46"/>
      <c r="AX8" s="46"/>
      <c r="AY8" s="46"/>
      <c r="AZ8" s="46"/>
      <c r="BA8" s="46"/>
      <c r="BB8" s="46">
        <f>データ!U6</f>
        <v>1243.43</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2">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2">
      <c r="A10" s="2"/>
      <c r="B10" s="46" t="str">
        <f>データ!N6</f>
        <v>-</v>
      </c>
      <c r="C10" s="46"/>
      <c r="D10" s="46"/>
      <c r="E10" s="46"/>
      <c r="F10" s="46"/>
      <c r="G10" s="46"/>
      <c r="H10" s="46"/>
      <c r="I10" s="46" t="str">
        <f>データ!O6</f>
        <v>該当数値なし</v>
      </c>
      <c r="J10" s="46"/>
      <c r="K10" s="46"/>
      <c r="L10" s="46"/>
      <c r="M10" s="46"/>
      <c r="N10" s="46"/>
      <c r="O10" s="46"/>
      <c r="P10" s="46">
        <f>データ!P6</f>
        <v>1.07</v>
      </c>
      <c r="Q10" s="46"/>
      <c r="R10" s="46"/>
      <c r="S10" s="46"/>
      <c r="T10" s="46"/>
      <c r="U10" s="46"/>
      <c r="V10" s="46"/>
      <c r="W10" s="46">
        <f>データ!Q6</f>
        <v>77.489999999999995</v>
      </c>
      <c r="X10" s="46"/>
      <c r="Y10" s="46"/>
      <c r="Z10" s="46"/>
      <c r="AA10" s="46"/>
      <c r="AB10" s="46"/>
      <c r="AC10" s="46"/>
      <c r="AD10" s="51">
        <f>データ!R6</f>
        <v>2970</v>
      </c>
      <c r="AE10" s="51"/>
      <c r="AF10" s="51"/>
      <c r="AG10" s="51"/>
      <c r="AH10" s="51"/>
      <c r="AI10" s="51"/>
      <c r="AJ10" s="51"/>
      <c r="AK10" s="2"/>
      <c r="AL10" s="51">
        <f>データ!V6</f>
        <v>808</v>
      </c>
      <c r="AM10" s="51"/>
      <c r="AN10" s="51"/>
      <c r="AO10" s="51"/>
      <c r="AP10" s="51"/>
      <c r="AQ10" s="51"/>
      <c r="AR10" s="51"/>
      <c r="AS10" s="51"/>
      <c r="AT10" s="46">
        <f>データ!W6</f>
        <v>0.44</v>
      </c>
      <c r="AU10" s="46"/>
      <c r="AV10" s="46"/>
      <c r="AW10" s="46"/>
      <c r="AX10" s="46"/>
      <c r="AY10" s="46"/>
      <c r="AZ10" s="46"/>
      <c r="BA10" s="46"/>
      <c r="BB10" s="46">
        <f>データ!X6</f>
        <v>1836.36</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2">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2">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116</v>
      </c>
      <c r="BM16" s="55"/>
      <c r="BN16" s="55"/>
      <c r="BO16" s="55"/>
      <c r="BP16" s="55"/>
      <c r="BQ16" s="55"/>
      <c r="BR16" s="55"/>
      <c r="BS16" s="55"/>
      <c r="BT16" s="55"/>
      <c r="BU16" s="55"/>
      <c r="BV16" s="55"/>
      <c r="BW16" s="55"/>
      <c r="BX16" s="55"/>
      <c r="BY16" s="55"/>
      <c r="BZ16" s="56"/>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117</v>
      </c>
      <c r="BM47" s="55"/>
      <c r="BN47" s="55"/>
      <c r="BO47" s="55"/>
      <c r="BP47" s="55"/>
      <c r="BQ47" s="55"/>
      <c r="BR47" s="55"/>
      <c r="BS47" s="55"/>
      <c r="BT47" s="55"/>
      <c r="BU47" s="55"/>
      <c r="BV47" s="55"/>
      <c r="BW47" s="55"/>
      <c r="BX47" s="55"/>
      <c r="BY47" s="55"/>
      <c r="BZ47" s="56"/>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2">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2">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118</v>
      </c>
      <c r="BM66" s="55"/>
      <c r="BN66" s="55"/>
      <c r="BO66" s="55"/>
      <c r="BP66" s="55"/>
      <c r="BQ66" s="55"/>
      <c r="BR66" s="55"/>
      <c r="BS66" s="55"/>
      <c r="BT66" s="55"/>
      <c r="BU66" s="55"/>
      <c r="BV66" s="55"/>
      <c r="BW66" s="55"/>
      <c r="BX66" s="55"/>
      <c r="BY66" s="55"/>
      <c r="BZ66" s="56"/>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2">
      <c r="C83" s="2" t="s">
        <v>30</v>
      </c>
    </row>
    <row r="84" spans="1:78" x14ac:dyDescent="0.2">
      <c r="C84" s="2"/>
    </row>
    <row r="85" spans="1:78" hidden="1" x14ac:dyDescent="0.2">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2">
      <c r="B86" s="26"/>
      <c r="C86" s="26"/>
      <c r="D86" s="26"/>
      <c r="E86" s="26" t="str">
        <f>データ!AI6</f>
        <v/>
      </c>
      <c r="F86" s="26" t="s">
        <v>43</v>
      </c>
      <c r="G86" s="26" t="s">
        <v>43</v>
      </c>
      <c r="H86" s="26" t="str">
        <f>データ!BP6</f>
        <v>【765.47】</v>
      </c>
      <c r="I86" s="26" t="str">
        <f>データ!CA6</f>
        <v>【59.59】</v>
      </c>
      <c r="J86" s="26" t="str">
        <f>データ!CL6</f>
        <v>【257.86】</v>
      </c>
      <c r="K86" s="26" t="str">
        <f>データ!CW6</f>
        <v>【51.30】</v>
      </c>
      <c r="L86" s="26" t="str">
        <f>データ!DH6</f>
        <v>【86.22】</v>
      </c>
      <c r="M86" s="26" t="s">
        <v>44</v>
      </c>
      <c r="N86" s="26" t="s">
        <v>44</v>
      </c>
      <c r="O86" s="26" t="str">
        <f>データ!EO6</f>
        <v>【0.02】</v>
      </c>
    </row>
  </sheetData>
  <sheetProtection algorithmName="SHA-512" hashValue="bjSl+rAuZ5dEhihTlYZEcXzC4fyPN73Ilo+FFQ+NXN++7EiCk1RHQcQCEI+KLF5+OzsQNl0v+KwYg9gdLx+PVg==" saltValue="Kt6OX7QQVbo05CSn5O17S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2" x14ac:dyDescent="0.2"/>
  <cols>
    <col min="2" max="144" width="11.88671875" customWidth="1"/>
  </cols>
  <sheetData>
    <row r="1" spans="1:145" x14ac:dyDescent="0.2">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2">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2">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2">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2">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2">
      <c r="A6" s="28" t="s">
        <v>97</v>
      </c>
      <c r="B6" s="33">
        <f>B7</f>
        <v>2019</v>
      </c>
      <c r="C6" s="33">
        <f t="shared" ref="C6:X6" si="3">C7</f>
        <v>102075</v>
      </c>
      <c r="D6" s="33">
        <f t="shared" si="3"/>
        <v>47</v>
      </c>
      <c r="E6" s="33">
        <f t="shared" si="3"/>
        <v>17</v>
      </c>
      <c r="F6" s="33">
        <f t="shared" si="3"/>
        <v>5</v>
      </c>
      <c r="G6" s="33">
        <f t="shared" si="3"/>
        <v>0</v>
      </c>
      <c r="H6" s="33" t="str">
        <f t="shared" si="3"/>
        <v>群馬県　館林市</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1.07</v>
      </c>
      <c r="Q6" s="34">
        <f t="shared" si="3"/>
        <v>77.489999999999995</v>
      </c>
      <c r="R6" s="34">
        <f t="shared" si="3"/>
        <v>2970</v>
      </c>
      <c r="S6" s="34">
        <f t="shared" si="3"/>
        <v>75812</v>
      </c>
      <c r="T6" s="34">
        <f t="shared" si="3"/>
        <v>60.97</v>
      </c>
      <c r="U6" s="34">
        <f t="shared" si="3"/>
        <v>1243.43</v>
      </c>
      <c r="V6" s="34">
        <f t="shared" si="3"/>
        <v>808</v>
      </c>
      <c r="W6" s="34">
        <f t="shared" si="3"/>
        <v>0.44</v>
      </c>
      <c r="X6" s="34">
        <f t="shared" si="3"/>
        <v>1836.36</v>
      </c>
      <c r="Y6" s="35">
        <f>IF(Y7="",NA(),Y7)</f>
        <v>100.76</v>
      </c>
      <c r="Z6" s="35">
        <f t="shared" ref="Z6:AH6" si="4">IF(Z7="",NA(),Z7)</f>
        <v>103.3</v>
      </c>
      <c r="AA6" s="35">
        <f t="shared" si="4"/>
        <v>106.99</v>
      </c>
      <c r="AB6" s="35">
        <f t="shared" si="4"/>
        <v>102.2</v>
      </c>
      <c r="AC6" s="35">
        <f t="shared" si="4"/>
        <v>110.08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1081.8</v>
      </c>
      <c r="BL6" s="35">
        <f t="shared" si="7"/>
        <v>974.93</v>
      </c>
      <c r="BM6" s="35">
        <f t="shared" si="7"/>
        <v>855.8</v>
      </c>
      <c r="BN6" s="35">
        <f t="shared" si="7"/>
        <v>789.46</v>
      </c>
      <c r="BO6" s="35">
        <f t="shared" si="7"/>
        <v>826.83</v>
      </c>
      <c r="BP6" s="34" t="str">
        <f>IF(BP7="","",IF(BP7="-","【-】","【"&amp;SUBSTITUTE(TEXT(BP7,"#,##0.00"),"-","△")&amp;"】"))</f>
        <v>【765.47】</v>
      </c>
      <c r="BQ6" s="35">
        <f>IF(BQ7="",NA(),BQ7)</f>
        <v>51.62</v>
      </c>
      <c r="BR6" s="35">
        <f t="shared" ref="BR6:BZ6" si="8">IF(BR7="",NA(),BR7)</f>
        <v>48.89</v>
      </c>
      <c r="BS6" s="35">
        <f t="shared" si="8"/>
        <v>61.34</v>
      </c>
      <c r="BT6" s="35">
        <f t="shared" si="8"/>
        <v>55.89</v>
      </c>
      <c r="BU6" s="35">
        <f t="shared" si="8"/>
        <v>63.5</v>
      </c>
      <c r="BV6" s="35">
        <f t="shared" si="8"/>
        <v>52.19</v>
      </c>
      <c r="BW6" s="35">
        <f t="shared" si="8"/>
        <v>55.32</v>
      </c>
      <c r="BX6" s="35">
        <f t="shared" si="8"/>
        <v>59.8</v>
      </c>
      <c r="BY6" s="35">
        <f t="shared" si="8"/>
        <v>57.77</v>
      </c>
      <c r="BZ6" s="35">
        <f t="shared" si="8"/>
        <v>57.31</v>
      </c>
      <c r="CA6" s="34" t="str">
        <f>IF(CA7="","",IF(CA7="-","【-】","【"&amp;SUBSTITUTE(TEXT(CA7,"#,##0.00"),"-","△")&amp;"】"))</f>
        <v>【59.59】</v>
      </c>
      <c r="CB6" s="35">
        <f>IF(CB7="",NA(),CB7)</f>
        <v>309.02999999999997</v>
      </c>
      <c r="CC6" s="35">
        <f t="shared" ref="CC6:CK6" si="9">IF(CC7="",NA(),CC7)</f>
        <v>327.84</v>
      </c>
      <c r="CD6" s="35">
        <f t="shared" si="9"/>
        <v>262.58999999999997</v>
      </c>
      <c r="CE6" s="35">
        <f t="shared" si="9"/>
        <v>286.01</v>
      </c>
      <c r="CF6" s="35">
        <f t="shared" si="9"/>
        <v>251.63</v>
      </c>
      <c r="CG6" s="35">
        <f t="shared" si="9"/>
        <v>296.14</v>
      </c>
      <c r="CH6" s="35">
        <f t="shared" si="9"/>
        <v>283.17</v>
      </c>
      <c r="CI6" s="35">
        <f t="shared" si="9"/>
        <v>263.76</v>
      </c>
      <c r="CJ6" s="35">
        <f t="shared" si="9"/>
        <v>274.35000000000002</v>
      </c>
      <c r="CK6" s="35">
        <f t="shared" si="9"/>
        <v>273.52</v>
      </c>
      <c r="CL6" s="34" t="str">
        <f>IF(CL7="","",IF(CL7="-","【-】","【"&amp;SUBSTITUTE(TEXT(CL7,"#,##0.00"),"-","△")&amp;"】"))</f>
        <v>【257.86】</v>
      </c>
      <c r="CM6" s="35">
        <f>IF(CM7="",NA(),CM7)</f>
        <v>35.369999999999997</v>
      </c>
      <c r="CN6" s="35">
        <f t="shared" ref="CN6:CV6" si="10">IF(CN7="",NA(),CN7)</f>
        <v>35.57</v>
      </c>
      <c r="CO6" s="35">
        <f t="shared" si="10"/>
        <v>36.590000000000003</v>
      </c>
      <c r="CP6" s="35">
        <f t="shared" si="10"/>
        <v>34.15</v>
      </c>
      <c r="CQ6" s="35">
        <f t="shared" si="10"/>
        <v>35.57</v>
      </c>
      <c r="CR6" s="35">
        <f t="shared" si="10"/>
        <v>52.31</v>
      </c>
      <c r="CS6" s="35">
        <f t="shared" si="10"/>
        <v>60.65</v>
      </c>
      <c r="CT6" s="35">
        <f t="shared" si="10"/>
        <v>51.75</v>
      </c>
      <c r="CU6" s="35">
        <f t="shared" si="10"/>
        <v>50.68</v>
      </c>
      <c r="CV6" s="35">
        <f t="shared" si="10"/>
        <v>50.14</v>
      </c>
      <c r="CW6" s="34" t="str">
        <f>IF(CW7="","",IF(CW7="-","【-】","【"&amp;SUBSTITUTE(TEXT(CW7,"#,##0.00"),"-","△")&amp;"】"))</f>
        <v>【51.30】</v>
      </c>
      <c r="CX6" s="35">
        <f>IF(CX7="",NA(),CX7)</f>
        <v>76.900000000000006</v>
      </c>
      <c r="CY6" s="35">
        <f t="shared" ref="CY6:DG6" si="11">IF(CY7="",NA(),CY7)</f>
        <v>77.78</v>
      </c>
      <c r="CZ6" s="35">
        <f t="shared" si="11"/>
        <v>79.98</v>
      </c>
      <c r="DA6" s="35">
        <f t="shared" si="11"/>
        <v>80.650000000000006</v>
      </c>
      <c r="DB6" s="35">
        <f t="shared" si="11"/>
        <v>81.06</v>
      </c>
      <c r="DC6" s="35">
        <f t="shared" si="11"/>
        <v>84.32</v>
      </c>
      <c r="DD6" s="35">
        <f t="shared" si="11"/>
        <v>84.58</v>
      </c>
      <c r="DE6" s="35">
        <f t="shared" si="11"/>
        <v>84.84</v>
      </c>
      <c r="DF6" s="35">
        <f t="shared" si="11"/>
        <v>84.86</v>
      </c>
      <c r="DG6" s="35">
        <f t="shared" si="11"/>
        <v>84.98</v>
      </c>
      <c r="DH6" s="34" t="str">
        <f>IF(DH7="","",IF(DH7="-","【-】","【"&amp;SUBSTITUTE(TEXT(DH7,"#,##0.00"),"-","△")&amp;"】"))</f>
        <v>【86.22】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0.01</v>
      </c>
      <c r="EK6" s="35">
        <f t="shared" si="14"/>
        <v>2.0499999999999998</v>
      </c>
      <c r="EL6" s="35">
        <f t="shared" si="14"/>
        <v>0.01</v>
      </c>
      <c r="EM6" s="35">
        <f t="shared" si="14"/>
        <v>0.01</v>
      </c>
      <c r="EN6" s="35">
        <f t="shared" si="14"/>
        <v>0.02</v>
      </c>
      <c r="EO6" s="34" t="str">
        <f>IF(EO7="","",IF(EO7="-","【-】","【"&amp;SUBSTITUTE(TEXT(EO7,"#,##0.00"),"-","△")&amp;"】"))</f>
        <v>【0.02】</v>
      </c>
    </row>
    <row r="7" spans="1:145" s="36" customFormat="1" x14ac:dyDescent="0.2">
      <c r="A7" s="28"/>
      <c r="B7" s="37">
        <v>2019</v>
      </c>
      <c r="C7" s="37">
        <v>102075</v>
      </c>
      <c r="D7" s="37">
        <v>47</v>
      </c>
      <c r="E7" s="37">
        <v>17</v>
      </c>
      <c r="F7" s="37">
        <v>5</v>
      </c>
      <c r="G7" s="37">
        <v>0</v>
      </c>
      <c r="H7" s="37" t="s">
        <v>98</v>
      </c>
      <c r="I7" s="37" t="s">
        <v>99</v>
      </c>
      <c r="J7" s="37" t="s">
        <v>100</v>
      </c>
      <c r="K7" s="37" t="s">
        <v>101</v>
      </c>
      <c r="L7" s="37" t="s">
        <v>102</v>
      </c>
      <c r="M7" s="37" t="s">
        <v>103</v>
      </c>
      <c r="N7" s="38" t="s">
        <v>104</v>
      </c>
      <c r="O7" s="38" t="s">
        <v>105</v>
      </c>
      <c r="P7" s="38">
        <v>1.07</v>
      </c>
      <c r="Q7" s="38">
        <v>77.489999999999995</v>
      </c>
      <c r="R7" s="38">
        <v>2970</v>
      </c>
      <c r="S7" s="38">
        <v>75812</v>
      </c>
      <c r="T7" s="38">
        <v>60.97</v>
      </c>
      <c r="U7" s="38">
        <v>1243.43</v>
      </c>
      <c r="V7" s="38">
        <v>808</v>
      </c>
      <c r="W7" s="38">
        <v>0.44</v>
      </c>
      <c r="X7" s="38">
        <v>1836.36</v>
      </c>
      <c r="Y7" s="38">
        <v>100.76</v>
      </c>
      <c r="Z7" s="38">
        <v>103.3</v>
      </c>
      <c r="AA7" s="38">
        <v>106.99</v>
      </c>
      <c r="AB7" s="38">
        <v>102.2</v>
      </c>
      <c r="AC7" s="38">
        <v>110.08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1081.8</v>
      </c>
      <c r="BL7" s="38">
        <v>974.93</v>
      </c>
      <c r="BM7" s="38">
        <v>855.8</v>
      </c>
      <c r="BN7" s="38">
        <v>789.46</v>
      </c>
      <c r="BO7" s="38">
        <v>826.83</v>
      </c>
      <c r="BP7" s="38">
        <v>765.47</v>
      </c>
      <c r="BQ7" s="38">
        <v>51.62</v>
      </c>
      <c r="BR7" s="38">
        <v>48.89</v>
      </c>
      <c r="BS7" s="38">
        <v>61.34</v>
      </c>
      <c r="BT7" s="38">
        <v>55.89</v>
      </c>
      <c r="BU7" s="38">
        <v>63.5</v>
      </c>
      <c r="BV7" s="38">
        <v>52.19</v>
      </c>
      <c r="BW7" s="38">
        <v>55.32</v>
      </c>
      <c r="BX7" s="38">
        <v>59.8</v>
      </c>
      <c r="BY7" s="38">
        <v>57.77</v>
      </c>
      <c r="BZ7" s="38">
        <v>57.31</v>
      </c>
      <c r="CA7" s="38">
        <v>59.59</v>
      </c>
      <c r="CB7" s="38">
        <v>309.02999999999997</v>
      </c>
      <c r="CC7" s="38">
        <v>327.84</v>
      </c>
      <c r="CD7" s="38">
        <v>262.58999999999997</v>
      </c>
      <c r="CE7" s="38">
        <v>286.01</v>
      </c>
      <c r="CF7" s="38">
        <v>251.63</v>
      </c>
      <c r="CG7" s="38">
        <v>296.14</v>
      </c>
      <c r="CH7" s="38">
        <v>283.17</v>
      </c>
      <c r="CI7" s="38">
        <v>263.76</v>
      </c>
      <c r="CJ7" s="38">
        <v>274.35000000000002</v>
      </c>
      <c r="CK7" s="38">
        <v>273.52</v>
      </c>
      <c r="CL7" s="38">
        <v>257.86</v>
      </c>
      <c r="CM7" s="38">
        <v>35.369999999999997</v>
      </c>
      <c r="CN7" s="38">
        <v>35.57</v>
      </c>
      <c r="CO7" s="38">
        <v>36.590000000000003</v>
      </c>
      <c r="CP7" s="38">
        <v>34.15</v>
      </c>
      <c r="CQ7" s="38">
        <v>35.57</v>
      </c>
      <c r="CR7" s="38">
        <v>52.31</v>
      </c>
      <c r="CS7" s="38">
        <v>60.65</v>
      </c>
      <c r="CT7" s="38">
        <v>51.75</v>
      </c>
      <c r="CU7" s="38">
        <v>50.68</v>
      </c>
      <c r="CV7" s="38">
        <v>50.14</v>
      </c>
      <c r="CW7" s="38">
        <v>51.3</v>
      </c>
      <c r="CX7" s="38">
        <v>76.900000000000006</v>
      </c>
      <c r="CY7" s="38">
        <v>77.78</v>
      </c>
      <c r="CZ7" s="38">
        <v>79.98</v>
      </c>
      <c r="DA7" s="38">
        <v>80.650000000000006</v>
      </c>
      <c r="DB7" s="38">
        <v>81.06</v>
      </c>
      <c r="DC7" s="38">
        <v>84.32</v>
      </c>
      <c r="DD7" s="38">
        <v>84.58</v>
      </c>
      <c r="DE7" s="38">
        <v>84.84</v>
      </c>
      <c r="DF7" s="38">
        <v>84.86</v>
      </c>
      <c r="DG7" s="38">
        <v>84.98</v>
      </c>
      <c r="DH7" s="38">
        <v>86.22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0.01</v>
      </c>
      <c r="EK7" s="38">
        <v>2.0499999999999998</v>
      </c>
      <c r="EL7" s="38">
        <v>0.01</v>
      </c>
      <c r="EM7" s="38">
        <v>0.01</v>
      </c>
      <c r="EN7" s="38">
        <v>0.02</v>
      </c>
      <c r="EO7" s="38">
        <v>0.02</v>
      </c>
    </row>
    <row r="8" spans="1:145"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2">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2">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2">
      <c r="B11">
        <v>4</v>
      </c>
      <c r="C11">
        <v>3</v>
      </c>
      <c r="D11">
        <v>2</v>
      </c>
      <c r="E11">
        <v>1</v>
      </c>
      <c r="F11">
        <v>0</v>
      </c>
      <c r="G11" t="s">
        <v>111</v>
      </c>
    </row>
    <row r="12" spans="1:145" x14ac:dyDescent="0.2">
      <c r="B12">
        <v>1</v>
      </c>
      <c r="C12">
        <v>1</v>
      </c>
      <c r="D12">
        <v>1</v>
      </c>
      <c r="E12">
        <v>1</v>
      </c>
      <c r="F12">
        <v>1</v>
      </c>
      <c r="G12" t="s">
        <v>112</v>
      </c>
    </row>
    <row r="13" spans="1:145" x14ac:dyDescent="0.2">
      <c r="B13" t="s">
        <v>113</v>
      </c>
      <c r="C13" t="s">
        <v>113</v>
      </c>
      <c r="D13" t="s">
        <v>113</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cp:keywords/>
  <dc:description/>
  <dcterms:created xsi:type="dcterms:W3CDTF">2020-12-04T03:02:13Z</dcterms:created>
  <dcterms:modified xsi:type="dcterms:W3CDTF">2021-02-01T07:43:43Z</dcterms:modified>
  <cp:category/>
</cp:coreProperties>
</file>