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3○桐生市\"/>
    </mc:Choice>
  </mc:AlternateContent>
  <xr:revisionPtr revIDLastSave="0" documentId="13_ncr:1_{DD0FDB03-44B6-4DA5-88A9-60954BDEFB08}" xr6:coauthVersionLast="36" xr6:coauthVersionMax="36" xr10:uidLastSave="{00000000-0000-0000-0000-000000000000}"/>
  <workbookProtection workbookAlgorithmName="SHA-512" workbookHashValue="wvm0D39e204fZocDPE2A9lP9pf+ndxewECU9GzLMgMX6GWFIIIvKrm+v2kg4UHxpY4if1uDSIU9g0xYnH/tkbg==" workbookSaltValue="vy2vYHus4qwn4Vo4jjLN7Q==" workbookSpinCount="100000" lockStructure="1"/>
  <bookViews>
    <workbookView xWindow="0" yWindow="0" windowWidth="21600" windowHeight="903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<sst xmlns="http://schemas.openxmlformats.org/spreadsheetml/2006/main" count="236" uniqueCount="120">
  <si>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</si>
  <si>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</si>
  <si>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</si>
  <si>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</si>
  <si>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</si>
  <si>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</si>
  <si>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</si>
  <si>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</si>
  <si>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</si>
  <si>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</si>
  <si>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</si>
  <si>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</si>
  <si>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</si>
  <si>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</si>
  <si>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</si>
  <si>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</si>
  <si>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</si>
  <si>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</si>
  <si>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</si>
  <si>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</si>
  <si>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</si>
  <si>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</si>
  <si>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</si>
  <si>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</si>
  <si>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</si>
  <si>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</si>
  <si>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</si>
  <si>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</si>
  <si>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</si>
  <si>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</si>
  <si>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</si>
  <si>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</si>
  <si>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</si>
  <si>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</si>
  <si>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</si>
  <si>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</si>
  <si>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</si>
  <si>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</si>
  <si>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</si>
  <si>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</si>
  <si>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</si>
  <si>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</si>
  <si>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</si>
  <si>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</si>
  <si>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</si>
  <si>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</si>
  <si>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</si>
  <si>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</si>
  <si>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</si>
  <si>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</si>
  <si>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</si>
  <si>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</si>
  <si>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</si>
  <si>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</si>
  <si>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</si>
  <si>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</si>
  <si>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</si>
  <si>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</si>
  <si>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</si>
  <si>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</si>
  <si>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</si>
  <si>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</si>
  <si>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</si>
  <si>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</si>
  <si>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</si>
  <si>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</si>
  <si>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</si>
  <si>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</si>
  <si>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</si>
  <si>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</si>
  <si>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</si>
  <si>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</si>
  <si>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</si>
  <si>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</si>
  <si>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</si>
  <si>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</si>
  <si>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</si>
  <si>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</si>
  <si>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</si>
  <si>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</si>
  <si>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</si>
  <si>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</si>
  <si>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</si>
  <si>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</si>
  <si>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</si>
  <si>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</si>
  <si>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</si>
  <si>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</si>
  <si>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</si>
  <si>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</si>
  <si>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</si>
  <si>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</si>
  <si>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</si>
  <si>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</si>
  <si>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</si>
  <si>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</si>
  <si>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</si>
  <si>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</si>
  <si>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</si>
  <si>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</si>
  <si>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</si>
  <si>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</si>
  <si>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</si>
  <si>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</si>
  <si>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</si>
  <si>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</si>
  <si>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</si>
  <si>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</si>
  <si>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</si>
  <si>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</si>
  <si>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</si>
  <si>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</si>
  <si>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</si>
  <si>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</si>
  <si>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</si>
  <si>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</si>
  <si>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</si>
  <si>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下水道事業を取り巻く環境が厳しい状況を勘案し、以下の取組を行っていきます。
1.官公庁会計から企業会計への移行準備
　現在の会計方式は単式簿記であるため、正確な損益や資産内容を把握していない状況です。よって、経営内容の実態を把握し、経営改善に向けた基礎を築くため、企業会計への移行を図ります。
2.経営戦略策定に向けた準備
　収入面において、使用料収入が不足しており、H29.10から段階的に使用料金の改定を行っております。支出面においては、老朽化対策等の莫大な工事費を要するものが見込まれています。このような現況下、明確な経営見通しがつかめていないため、収入確保(使用料改定)と支出抑制(更新規模の見直し)を実現可能なものとし、今後の経営を示せるよう準備を進めます。</t>
    <rPh sb="55" eb="57">
      <t>ジュンビ</t>
    </rPh>
    <rPh sb="85" eb="87">
      <t>ナイヨウ</t>
    </rPh>
    <rPh sb="192" eb="195">
      <t>ダンカイテキ</t>
    </rPh>
    <rPh sb="196" eb="198">
      <t>シヨウ</t>
    </rPh>
    <rPh sb="198" eb="200">
      <t>リョウキン</t>
    </rPh>
    <rPh sb="201" eb="203">
      <t>カイテイ</t>
    </rPh>
    <rPh sb="204" eb="205">
      <t>オコナ</t>
    </rPh>
    <rPh sb="295" eb="297">
      <t>コウシン</t>
    </rPh>
    <rPh sb="297" eb="299">
      <t>キボ</t>
    </rPh>
    <rPh sb="300" eb="302">
      <t>ミナオ</t>
    </rPh>
    <phoneticPr fontId="4"/>
  </si>
  <si>
    <r>
      <t>　下水道に流れ込む汚水を処理するため、様々な設備の維持管理が必要となりますが、これらの経費(含む借入返済金)は利用者の方々からの使用料で賄うことになっています。この使用料(収入)と維持管理費(支出)のバランスを示す指標として、収益的収支比率があります。当該指標は100%で収入=支出となりますが、現在86.68%と採算が取れていない状況です。この主な要因は以下のとおりです。
【収入面】
　使用料水準は国が示す方針に満たないものの「経費回収率⑤」から見て、類似団体と比較すると低い状況です。人口が少ない地域での下水道整備のため、人口が多い地域と比べ、同じ工事をしても下水道へつないでいただける方の人数が少ないことから、使用料総額は少ない状況です。
・R元使用料総額　39,373千円
・</t>
    </r>
    <r>
      <rPr>
        <sz val="11"/>
        <rFont val="ＭＳ ゴシック"/>
        <family val="3"/>
        <charset val="128"/>
      </rPr>
      <t>1か月20㎥当たり家庭料金2,310円(国方針3,000円)</t>
    </r>
    <r>
      <rPr>
        <sz val="11"/>
        <color theme="1"/>
        <rFont val="ＭＳ ゴシック"/>
        <family val="3"/>
        <charset val="128"/>
      </rPr>
      <t xml:space="preserve">
・経費回収率42.07%⇔類似団体57.31%(100%が適正)
【支出面】
1.設備投資に伴う借入返済が多額であること。
　R元返済額：132,980千円
2.維持管理に多額の費用を要する処理場を4箇所保有していること。(全て市運営処理場）
　R元</t>
    </r>
    <r>
      <rPr>
        <sz val="11"/>
        <rFont val="ＭＳ ゴシック"/>
        <family val="3"/>
        <charset val="128"/>
      </rPr>
      <t>処理場維持管理費  77,806千円</t>
    </r>
    <r>
      <rPr>
        <sz val="11"/>
        <color theme="1"/>
        <rFont val="ＭＳ ゴシック"/>
        <family val="3"/>
        <charset val="128"/>
      </rPr>
      <t xml:space="preserve">
</t>
    </r>
    <r>
      <rPr>
        <sz val="11"/>
        <rFont val="ＭＳ ゴシック"/>
        <family val="3"/>
        <charset val="128"/>
      </rPr>
      <t>水洗化率は85％前後を推移しており、施設の効率性も類似団体と比較すると高いものの、有収水量の増加にはつながらず、収入が確保できていないのが現状です。</t>
    </r>
    <rPh sb="198" eb="200">
      <t>スイジュン</t>
    </rPh>
    <rPh sb="201" eb="202">
      <t>クニ</t>
    </rPh>
    <rPh sb="203" eb="204">
      <t>シメ</t>
    </rPh>
    <rPh sb="205" eb="207">
      <t>ホウシン</t>
    </rPh>
    <rPh sb="208" eb="209">
      <t>ミ</t>
    </rPh>
    <rPh sb="216" eb="218">
      <t>ケイヒ</t>
    </rPh>
    <rPh sb="218" eb="220">
      <t>カイシュウ</t>
    </rPh>
    <rPh sb="220" eb="221">
      <t>リツ</t>
    </rPh>
    <rPh sb="225" eb="226">
      <t>ミ</t>
    </rPh>
    <rPh sb="228" eb="230">
      <t>ルイジ</t>
    </rPh>
    <rPh sb="230" eb="232">
      <t>ダンタイ</t>
    </rPh>
    <rPh sb="233" eb="235">
      <t>ヒカク</t>
    </rPh>
    <rPh sb="238" eb="239">
      <t>ヒク</t>
    </rPh>
    <rPh sb="240" eb="242">
      <t>ジョウキョウ</t>
    </rPh>
    <rPh sb="326" eb="327">
      <t>ガン</t>
    </rPh>
    <rPh sb="438" eb="439">
      <t>ガン</t>
    </rPh>
    <rPh sb="486" eb="487">
      <t>スベ</t>
    </rPh>
    <rPh sb="498" eb="499">
      <t>ガン</t>
    </rPh>
    <rPh sb="518" eb="521">
      <t>スイセンカ</t>
    </rPh>
    <rPh sb="521" eb="522">
      <t>リツ</t>
    </rPh>
    <rPh sb="526" eb="528">
      <t>ゼンゴ</t>
    </rPh>
    <rPh sb="529" eb="531">
      <t>スイイ</t>
    </rPh>
    <rPh sb="536" eb="538">
      <t>シセツ</t>
    </rPh>
    <rPh sb="539" eb="542">
      <t>コウリツセイ</t>
    </rPh>
    <rPh sb="543" eb="545">
      <t>ルイジ</t>
    </rPh>
    <rPh sb="545" eb="547">
      <t>ダンタイ</t>
    </rPh>
    <rPh sb="548" eb="550">
      <t>ヒカク</t>
    </rPh>
    <rPh sb="553" eb="554">
      <t>タカ</t>
    </rPh>
    <rPh sb="559" eb="560">
      <t>ユウ</t>
    </rPh>
    <rPh sb="560" eb="561">
      <t>シュウ</t>
    </rPh>
    <rPh sb="561" eb="563">
      <t>スイリョウ</t>
    </rPh>
    <rPh sb="564" eb="566">
      <t>ゾウカ</t>
    </rPh>
    <rPh sb="574" eb="576">
      <t>シュウニュウ</t>
    </rPh>
    <rPh sb="577" eb="579">
      <t>カクホ</t>
    </rPh>
    <rPh sb="587" eb="589">
      <t>ゲンジョウ</t>
    </rPh>
    <phoneticPr fontId="4"/>
  </si>
  <si>
    <r>
      <t>　下水道の主な設備の耐用年数は、下水道管や処理場の建物が概ね50年、処理場で使用している機械類が概ね15年となっています。
　処理場に係る設備は20数年が経過しようしており、中でも機械類の多くは耐用年数を過ぎている状況です。
　このような状況下、各処理場・下水道管においての事前調査、更新工事ともに未着手であるため、「③管渠改善率」の当該値はゼロとなっています。なお、類似団体においても、老朽化した下水道管の更新は進んでいない状況です。
　なお、</t>
    </r>
    <r>
      <rPr>
        <sz val="11"/>
        <rFont val="ＭＳ ゴシック"/>
        <family val="3"/>
        <charset val="128"/>
      </rPr>
      <t>有形固定資産減価償却率と管渠老朽化率が「該当数値なし」となっている要因は、設備(資産)調査を実施しましたが、減価償却費の算出などの分析がまだ行われていないためです。</t>
    </r>
    <rPh sb="123" eb="124">
      <t>カク</t>
    </rPh>
    <rPh sb="269" eb="271">
      <t>ジッシ</t>
    </rPh>
    <rPh sb="288" eb="290">
      <t>ブンセキ</t>
    </rPh>
    <rPh sb="293" eb="29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</si>
</sst>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13-4049-9FCF-54341BE5DD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3413-4049-9FCF-54341BE5DD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73.989999999999995</c:v>
                </c:pt>
                <c:pt idx="2">
                  <c:v>72.83</c:v>
                </c:pt>
                <c:pt idx="3">
                  <c:v>71.66</c:v>
                </c:pt>
                <c:pt idx="4">
                  <c:v>77.41</c:v>
                </c:pt>
              </c:numCache>
            </c:numRef>
          </c:val>
          <c:extLst>
            <c:ext xmlns:c16="http://schemas.microsoft.com/office/drawing/2014/chart" uri="{C3380CC4-5D6E-409C-BE32-E72D297353CC}">
              <c16:uniqueId val="{00000000-B1B4-4344-94F3-1B2CF5F313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B1B4-4344-94F3-1B2CF5F313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85.92</c:v>
                </c:pt>
                <c:pt idx="1">
                  <c:v>86.06</c:v>
                </c:pt>
                <c:pt idx="2">
                  <c:v>86.25</c:v>
                </c:pt>
                <c:pt idx="3">
                  <c:v>86.3</c:v>
                </c:pt>
                <c:pt idx="4">
                  <c:v>85.27</c:v>
                </c:pt>
              </c:numCache>
            </c:numRef>
          </c:val>
          <c:extLst>
            <c:ext xmlns:c16="http://schemas.microsoft.com/office/drawing/2014/chart" uri="{C3380CC4-5D6E-409C-BE32-E72D297353CC}">
              <c16:uniqueId val="{00000000-2357-45E5-A07E-E10728D1374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2357-45E5-A07E-E10728D1374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87.99</c:v>
                </c:pt>
                <c:pt idx="1">
                  <c:v>86.37</c:v>
                </c:pt>
                <c:pt idx="2">
                  <c:v>85.8</c:v>
                </c:pt>
                <c:pt idx="3">
                  <c:v>85.24</c:v>
                </c:pt>
                <c:pt idx="4">
                  <c:v>86.68</c:v>
                </c:pt>
              </c:numCache>
            </c:numRef>
          </c:val>
          <c:extLst>
            <c:ext xmlns:c16="http://schemas.microsoft.com/office/drawing/2014/chart" uri="{C3380CC4-5D6E-409C-BE32-E72D297353CC}">
              <c16:uniqueId val="{00000000-3216-44A1-8B56-0FCA4D206CC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6-44A1-8B56-0FCA4D206CC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8-46B8-81F4-8519A94853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8-46B8-81F4-8519A94853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39-407F-924A-9CC3AF4688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39-407F-924A-9CC3AF4688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34-43FC-8805-380135629A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4-43FC-8805-380135629A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E-465C-9E24-EE49B9080F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E-465C-9E24-EE49B9080F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60-49DA-9149-B0A3048F870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AC60-49DA-9149-B0A3048F870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48.73</c:v>
                </c:pt>
                <c:pt idx="1">
                  <c:v>43.5</c:v>
                </c:pt>
                <c:pt idx="2">
                  <c:v>43.36</c:v>
                </c:pt>
                <c:pt idx="3">
                  <c:v>40.44</c:v>
                </c:pt>
                <c:pt idx="4">
                  <c:v>42.07</c:v>
                </c:pt>
              </c:numCache>
            </c:numRef>
          </c:val>
          <c:extLst>
            <c:ext xmlns:c16="http://schemas.microsoft.com/office/drawing/2014/chart" uri="{C3380CC4-5D6E-409C-BE32-E72D297353CC}">
              <c16:uniqueId val="{00000000-3867-41D4-99DC-C8EFC46B23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3867-41D4-99DC-C8EFC46B23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257.11</c:v>
                </c:pt>
                <c:pt idx="1">
                  <c:v>287.3</c:v>
                </c:pt>
                <c:pt idx="2">
                  <c:v>284.68</c:v>
                </c:pt>
                <c:pt idx="3">
                  <c:v>295.32</c:v>
                </c:pt>
                <c:pt idx="4">
                  <c:v>284.23</c:v>
                </c:pt>
              </c:numCache>
            </c:numRef>
          </c:val>
          <c:extLst>
            <c:ext xmlns:c16="http://schemas.microsoft.com/office/drawing/2014/chart" uri="{C3380CC4-5D6E-409C-BE32-E72D297353CC}">
              <c16:uniqueId val="{00000000-C8D8-4F6A-8F68-2E281EA0F1A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8D8-4F6A-8F68-2E281EA0F1A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桐生市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110122</v>
      </c>
      <c r="AM8" s="51"/>
      <c r="AN8" s="51"/>
      <c r="AO8" s="51"/>
      <c r="AP8" s="51"/>
      <c r="AQ8" s="51"/>
      <c r="AR8" s="51"/>
      <c r="AS8" s="51"/>
      <c r="AT8" s="46">
        <f>データ!T6</f>
        <v>274.45</v>
      </c>
      <c r="AU8" s="46"/>
      <c r="AV8" s="46"/>
      <c r="AW8" s="46"/>
      <c r="AX8" s="46"/>
      <c r="AY8" s="46"/>
      <c r="AZ8" s="46"/>
      <c r="BA8" s="46"/>
      <c r="BB8" s="46">
        <f>データ!U6</f>
        <v>401.25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3.8</v>
      </c>
      <c r="Q10" s="46"/>
      <c r="R10" s="46"/>
      <c r="S10" s="46"/>
      <c r="T10" s="46"/>
      <c r="U10" s="46"/>
      <c r="V10" s="46"/>
      <c r="W10" s="46">
        <f>データ!Q6</f>
        <v>78.06</v>
      </c>
      <c r="X10" s="46"/>
      <c r="Y10" s="46"/>
      <c r="Z10" s="46"/>
      <c r="AA10" s="46"/>
      <c r="AB10" s="46"/>
      <c r="AC10" s="46"/>
      <c r="AD10" s="51">
        <f>データ!R6</f>
        <v>2310</v>
      </c>
      <c r="AE10" s="51"/>
      <c r="AF10" s="51"/>
      <c r="AG10" s="51"/>
      <c r="AH10" s="51"/>
      <c r="AI10" s="51"/>
      <c r="AJ10" s="51"/>
      <c r="AK10" s="2"/>
      <c r="AL10" s="51">
        <f>データ!V6</f>
        <v>4162</v>
      </c>
      <c r="AM10" s="51"/>
      <c r="AN10" s="51"/>
      <c r="AO10" s="51"/>
      <c r="AP10" s="51"/>
      <c r="AQ10" s="51"/>
      <c r="AR10" s="51"/>
      <c r="AS10" s="51"/>
      <c r="AT10" s="46">
        <f>データ!W6</f>
        <v>2.35</v>
      </c>
      <c r="AU10" s="46"/>
      <c r="AV10" s="46"/>
      <c r="AW10" s="46"/>
      <c r="AX10" s="46"/>
      <c r="AY10" s="46"/>
      <c r="AZ10" s="46"/>
      <c r="BA10" s="46"/>
      <c r="BB10" s="46">
        <f>データ!X6</f>
        <v>1771.06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kuK9XVhGiq8GO/YAxzTZ/G+Dhj99nPTV6P0aic6+ZmC5Jvn6DNE1EEEgqds24/UXkfI/e3zEj3AbY7U0qBR4Lg==" saltValue="T3DtSWOZETVzXkLa/wfW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102032</v>
      </c>
      <c r="D6" s="33">
        <f t="shared" si="3"/>
        <v>47</v>
      </c>
      <c r="E6" s="33">
        <f t="shared" si="3"/>
        <v>17</v>
      </c>
      <c r="F6" s="33">
        <f t="shared" si="3"/>
        <v>5</v>
      </c>
      <c r="G6" s="33">
        <f t="shared" si="3"/>
        <v>0</v>
      </c>
      <c r="H6" s="33" t="str">
        <f t="shared" si="3"/>
        <v>群馬県　桐生市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3.8</v>
      </c>
      <c r="Q6" s="34">
        <f t="shared" si="3"/>
        <v>78.06</v>
      </c>
      <c r="R6" s="34">
        <f t="shared" si="3"/>
        <v>2310</v>
      </c>
      <c r="S6" s="34">
        <f t="shared" si="3"/>
        <v>110122</v>
      </c>
      <c r="T6" s="34">
        <f t="shared" si="3"/>
        <v>274.45</v>
      </c>
      <c r="U6" s="34">
        <f t="shared" si="3"/>
        <v>401.25</v>
      </c>
      <c r="V6" s="34">
        <f t="shared" si="3"/>
        <v>4162</v>
      </c>
      <c r="W6" s="34">
        <f t="shared" si="3"/>
        <v>2.35</v>
      </c>
      <c r="X6" s="34">
        <f t="shared" si="3"/>
        <v>1771.06</v>
      </c>
      <c r="Y6" s="35">
        <f>IF(Y7="",NA(),Y7)</f>
        <v>87.99</v>
      </c>
      <c r="Z6" s="35">
        <f t="shared" ref="Z6:AH6" si="4">IF(Z7="",NA(),Z7)</f>
        <v>86.37</v>
      </c>
      <c r="AA6" s="35">
        <f t="shared" si="4"/>
        <v>85.8</v>
      </c>
      <c r="AB6" s="35">
        <f t="shared" si="4"/>
        <v>85.24</v>
      </c>
      <c r="AC6" s="35">
        <f t="shared" si="4"/>
        <v>86.68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48.73</v>
      </c>
      <c r="BR6" s="35">
        <f t="shared" ref="BR6:BZ6" si="8">IF(BR7="",NA(),BR7)</f>
        <v>43.5</v>
      </c>
      <c r="BS6" s="35">
        <f t="shared" si="8"/>
        <v>43.36</v>
      </c>
      <c r="BT6" s="35">
        <f t="shared" si="8"/>
        <v>40.44</v>
      </c>
      <c r="BU6" s="35">
        <f t="shared" si="8"/>
        <v>42.07</v>
      </c>
      <c r="BV6" s="35">
        <f t="shared" si="8"/>
        <v>52.19</v>
      </c>
      <c r="BW6" s="35">
        <f t="shared" si="8"/>
        <v>55.32</v>
      </c>
      <c r="BX6" s="35">
        <f t="shared" si="8"/>
        <v>59.8</v>
      </c>
      <c r="BY6" s="35">
        <f t="shared" si="8"/>
        <v>57.77</v>
      </c>
      <c r="BZ6" s="35">
        <f t="shared" si="8"/>
        <v>57.31</v>
      </c>
      <c r="CA6" s="34" t="str">
        <f>IF(CA7="","",IF(CA7="-","【-】","【"&amp;SUBSTITUTE(TEXT(CA7,"#,##0.00"),"-","△")&amp;"】"))</f>
        <v>【59.59】</v>
      </c>
      <c r="CB6" s="35">
        <f>IF(CB7="",NA(),CB7)</f>
        <v>257.11</v>
      </c>
      <c r="CC6" s="35">
        <f t="shared" ref="CC6:CK6" si="9">IF(CC7="",NA(),CC7)</f>
        <v>287.3</v>
      </c>
      <c r="CD6" s="35">
        <f t="shared" si="9"/>
        <v>284.68</v>
      </c>
      <c r="CE6" s="35">
        <f t="shared" si="9"/>
        <v>295.32</v>
      </c>
      <c r="CF6" s="35">
        <f t="shared" si="9"/>
        <v>284.23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100</v>
      </c>
      <c r="CN6" s="35">
        <f t="shared" ref="CN6:CV6" si="10">IF(CN7="",NA(),CN7)</f>
        <v>73.989999999999995</v>
      </c>
      <c r="CO6" s="35">
        <f t="shared" si="10"/>
        <v>72.83</v>
      </c>
      <c r="CP6" s="35">
        <f t="shared" si="10"/>
        <v>71.66</v>
      </c>
      <c r="CQ6" s="35">
        <f t="shared" si="10"/>
        <v>77.41</v>
      </c>
      <c r="CR6" s="35">
        <f t="shared" si="10"/>
        <v>52.31</v>
      </c>
      <c r="CS6" s="35">
        <f t="shared" si="10"/>
        <v>60.65</v>
      </c>
      <c r="CT6" s="35">
        <f t="shared" si="10"/>
        <v>51.75</v>
      </c>
      <c r="CU6" s="35">
        <f t="shared" si="10"/>
        <v>50.68</v>
      </c>
      <c r="CV6" s="35">
        <f t="shared" si="10"/>
        <v>50.14</v>
      </c>
      <c r="CW6" s="34" t="str">
        <f>IF(CW7="","",IF(CW7="-","【-】","【"&amp;SUBSTITUTE(TEXT(CW7,"#,##0.00"),"-","△")&amp;"】"))</f>
        <v>【51.30】</v>
      </c>
      <c r="CX6" s="35">
        <f>IF(CX7="",NA(),CX7)</f>
        <v>85.92</v>
      </c>
      <c r="CY6" s="35">
        <f t="shared" ref="CY6:DG6" si="11">IF(CY7="",NA(),CY7)</f>
        <v>86.06</v>
      </c>
      <c r="CZ6" s="35">
        <f t="shared" si="11"/>
        <v>86.25</v>
      </c>
      <c r="DA6" s="35">
        <f t="shared" si="11"/>
        <v>86.3</v>
      </c>
      <c r="DB6" s="35">
        <f t="shared" si="11"/>
        <v>85.27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102032</v>
      </c>
      <c r="D7" s="37">
        <v>47</v>
      </c>
      <c r="E7" s="37">
        <v>17</v>
      </c>
      <c r="F7" s="37">
        <v>5</v>
      </c>
      <c r="G7" s="37">
        <v>0</v>
      </c>
      <c r="H7" s="37" t="s">
        <v>98</v>
      </c>
      <c r="I7" s="37" t="s">
        <v>99</v>
      </c>
      <c r="J7" s="37" t="s">
        <v>100</v>
      </c>
      <c r="K7" s="37" t="s">
        <v>101</v>
      </c>
      <c r="L7" s="37" t="s">
        <v>102</v>
      </c>
      <c r="M7" s="37" t="s">
        <v>103</v>
      </c>
      <c r="N7" s="38" t="s">
        <v>104</v>
      </c>
      <c r="O7" s="38" t="s">
        <v>105</v>
      </c>
      <c r="P7" s="38">
        <v>3.8</v>
      </c>
      <c r="Q7" s="38">
        <v>78.06</v>
      </c>
      <c r="R7" s="38">
        <v>2310</v>
      </c>
      <c r="S7" s="38">
        <v>110122</v>
      </c>
      <c r="T7" s="38">
        <v>274.45</v>
      </c>
      <c r="U7" s="38">
        <v>401.25</v>
      </c>
      <c r="V7" s="38">
        <v>4162</v>
      </c>
      <c r="W7" s="38">
        <v>2.35</v>
      </c>
      <c r="X7" s="38">
        <v>1771.06</v>
      </c>
      <c r="Y7" s="38">
        <v>87.99</v>
      </c>
      <c r="Z7" s="38">
        <v>86.37</v>
      </c>
      <c r="AA7" s="38">
        <v>85.8</v>
      </c>
      <c r="AB7" s="38">
        <v>85.24</v>
      </c>
      <c r="AC7" s="38">
        <v>86.68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48.73</v>
      </c>
      <c r="BR7" s="38">
        <v>43.5</v>
      </c>
      <c r="BS7" s="38">
        <v>43.36</v>
      </c>
      <c r="BT7" s="38">
        <v>40.44</v>
      </c>
      <c r="BU7" s="38">
        <v>42.07</v>
      </c>
      <c r="BV7" s="38">
        <v>52.19</v>
      </c>
      <c r="BW7" s="38">
        <v>55.32</v>
      </c>
      <c r="BX7" s="38">
        <v>59.8</v>
      </c>
      <c r="BY7" s="38">
        <v>57.77</v>
      </c>
      <c r="BZ7" s="38">
        <v>57.31</v>
      </c>
      <c r="CA7" s="38">
        <v>59.59</v>
      </c>
      <c r="CB7" s="38">
        <v>257.11</v>
      </c>
      <c r="CC7" s="38">
        <v>287.3</v>
      </c>
      <c r="CD7" s="38">
        <v>284.68</v>
      </c>
      <c r="CE7" s="38">
        <v>295.32</v>
      </c>
      <c r="CF7" s="38">
        <v>284.23</v>
      </c>
      <c r="CG7" s="38">
        <v>296.14</v>
      </c>
      <c r="CH7" s="38">
        <v>283.17</v>
      </c>
      <c r="CI7" s="38">
        <v>263.76</v>
      </c>
      <c r="CJ7" s="38">
        <v>274.35000000000002</v>
      </c>
      <c r="CK7" s="38">
        <v>273.52</v>
      </c>
      <c r="CL7" s="38">
        <v>257.86</v>
      </c>
      <c r="CM7" s="38">
        <v>100</v>
      </c>
      <c r="CN7" s="38">
        <v>73.989999999999995</v>
      </c>
      <c r="CO7" s="38">
        <v>72.83</v>
      </c>
      <c r="CP7" s="38">
        <v>71.66</v>
      </c>
      <c r="CQ7" s="38">
        <v>77.41</v>
      </c>
      <c r="CR7" s="38">
        <v>52.31</v>
      </c>
      <c r="CS7" s="38">
        <v>60.65</v>
      </c>
      <c r="CT7" s="38">
        <v>51.75</v>
      </c>
      <c r="CU7" s="38">
        <v>50.68</v>
      </c>
      <c r="CV7" s="38">
        <v>50.14</v>
      </c>
      <c r="CW7" s="38">
        <v>51.3</v>
      </c>
      <c r="CX7" s="38">
        <v>85.92</v>
      </c>
      <c r="CY7" s="38">
        <v>86.06</v>
      </c>
      <c r="CZ7" s="38">
        <v>86.25</v>
      </c>
      <c r="DA7" s="38">
        <v>86.3</v>
      </c>
      <c r="DB7" s="38">
        <v>85.27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2021-02-01T05:40:22Z</cp:lastPrinted>
  <dcterms:created xsi:type="dcterms:W3CDTF">2020-12-04T03:02:10Z</dcterms:created>
  <dcterms:modified xsi:type="dcterms:W3CDTF">2021-02-01T05:40:24Z</dcterms:modified>
  <cp:category/>
</cp:coreProperties>
</file>