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9○みなかみ町\"/>
    </mc:Choice>
  </mc:AlternateContent>
  <xr:revisionPtr revIDLastSave="0" documentId="13_ncr:1_{4FC0E703-944D-44EB-80F2-6B1B01117E13}" xr6:coauthVersionLast="36" xr6:coauthVersionMax="45" xr10:uidLastSave="{00000000-0000-0000-0000-000000000000}"/>
  <workbookProtection workbookAlgorithmName="SHA-512" workbookHashValue="Y14D632Kj+G9zQT/zJ7XD8VsXPg24guW4EaQwnWDqM5XVF0AN2lBwvn3Bi3z0rSyZYCetqmnaSAP3/768QIIMg==" workbookSaltValue="JWZIyg+cBHD7Hf8X9MnN0Q==" workbookSpinCount="100000" lockStructure="1"/>
  <bookViews>
    <workbookView xWindow="0" yWindow="0" windowWidth="16780" windowHeight="5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B10" i="4"/>
  <c r="AL8" i="4"/>
  <c r="P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<sst xmlns="http://schemas.openxmlformats.org/spreadsheetml/2006/main" count="236" uniqueCount="122">
  <si>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</si>
  <si>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</si>
  <si>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</si>
  <si>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</si>
  <si>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</si>
  <si>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</si>
  <si>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</si>
  <si>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</si>
  <si>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</si>
  <si>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</si>
  <si>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</si>
  <si>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</si>
  <si>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</si>
  <si>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</si>
  <si>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</si>
  <si>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</si>
  <si>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</si>
  <si>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</si>
  <si>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</si>
  <si>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</si>
  <si>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</si>
  <si>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</si>
  <si>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</si>
  <si>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</si>
  <si>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</si>
  <si>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</si>
  <si>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</si>
  <si>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</si>
  <si>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</si>
  <si>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</si>
  <si>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</si>
  <si>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</si>
  <si>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</si>
  <si>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</si>
  <si>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</si>
  <si>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</si>
  <si>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</si>
  <si>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</si>
  <si>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</si>
  <si>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</si>
  <si>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</si>
  <si>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</si>
  <si>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</si>
  <si>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</si>
  <si>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</si>
  <si>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</si>
  <si>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</si>
  <si>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</si>
  <si>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</si>
  <si>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</si>
  <si>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</si>
  <si>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</si>
  <si>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</si>
  <si>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</si>
  <si>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</si>
  <si>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</si>
  <si>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</si>
  <si>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</si>
  <si>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</si>
  <si>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</si>
  <si>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</si>
  <si>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</si>
  <si>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</si>
  <si>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</si>
  <si>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</si>
  <si>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</si>
  <si>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</si>
  <si>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</si>
  <si>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</si>
  <si>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</si>
  <si>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</si>
  <si>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</si>
  <si>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</si>
  <si>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</si>
  <si>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</si>
  <si>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</si>
  <si>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</si>
  <si>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</si>
  <si>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</si>
  <si>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</si>
  <si>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</si>
  <si>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</si>
  <si>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</si>
  <si>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</si>
  <si>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</si>
  <si>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</si>
  <si>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</si>
  <si>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</si>
  <si>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</si>
  <si>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</si>
  <si>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</si>
  <si>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</si>
  <si>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</si>
  <si>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</si>
  <si>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</si>
  <si>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</si>
  <si>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</si>
  <si>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</si>
  <si>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</si>
  <si>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</si>
  <si>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</si>
  <si>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</si>
  <si>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</si>
  <si>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</si>
  <si>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</si>
  <si>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</si>
  <si>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</si>
  <si>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</si>
  <si>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</si>
  <si>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</si>
  <si>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</si>
  <si>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</si>
  <si>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</si>
  <si>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</si>
  <si>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</si>
  <si>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</si>
  <si>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</si>
  <si>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</si>
  <si>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</si>
  <si>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供用開始後30年が経過した管や施設があり、下水道施設の老朽化が進んできている。各施設の維持管理を適正に行いながら計画的な改修の実施に努めていく。</t>
    <rPh sb="1" eb="3">
      <t>キョウヨウ</t>
    </rPh>
    <rPh sb="3" eb="5">
      <t>カイシ</t>
    </rPh>
    <rPh sb="5" eb="6">
      <t>ゴ</t>
    </rPh>
    <rPh sb="8" eb="9">
      <t>ネン</t>
    </rPh>
    <rPh sb="10" eb="12">
      <t>ケイカ</t>
    </rPh>
    <rPh sb="14" eb="15">
      <t>クダ</t>
    </rPh>
    <rPh sb="16" eb="18">
      <t>シセツ</t>
    </rPh>
    <rPh sb="22" eb="25">
      <t>ゲスイドウ</t>
    </rPh>
    <rPh sb="25" eb="27">
      <t>シセツ</t>
    </rPh>
    <rPh sb="28" eb="31">
      <t>ロウキュウカ</t>
    </rPh>
    <rPh sb="32" eb="33">
      <t>スス</t>
    </rPh>
    <rPh sb="40" eb="43">
      <t>カクシセツ</t>
    </rPh>
    <rPh sb="44" eb="46">
      <t>イジ</t>
    </rPh>
    <rPh sb="46" eb="48">
      <t>カンリ</t>
    </rPh>
    <rPh sb="49" eb="51">
      <t>テキセイ</t>
    </rPh>
    <rPh sb="52" eb="53">
      <t>オコナ</t>
    </rPh>
    <rPh sb="57" eb="60">
      <t>ケイカクテキ</t>
    </rPh>
    <rPh sb="61" eb="63">
      <t>カイシュウ</t>
    </rPh>
    <rPh sb="64" eb="66">
      <t>ジッシ</t>
    </rPh>
    <rPh sb="67" eb="68">
      <t>ツト</t>
    </rPh>
    <phoneticPr fontId="4"/>
  </si>
  <si>
    <t>　収益的収支比率は100%未満の年もあったが、直近では100％を超えており改善傾向にあるといえる。
　経費回収率は類似団体と同程度の値を示しているが、未だ100％を下回っており経費削減が必要な状態である。
　企業債残高については前年より減少している。今後も、施設の更新や設備改修のために企業債を計画的に発行する事としている。
　汚水処理原価は、類似団体よりも原価が高い状態にあるため、コスト削減に努めたい。
　令和２年度において経営戦略を策定予定であり、下水道事業の健全化及び効率化を図っていく。
※過年度の修正は平成３０年度決算分析欄のとおり。</t>
    <rPh sb="1" eb="4">
      <t>シュウエキテキ</t>
    </rPh>
    <rPh sb="4" eb="6">
      <t>シュウシ</t>
    </rPh>
    <rPh sb="6" eb="8">
      <t>ヒリツ</t>
    </rPh>
    <rPh sb="13" eb="15">
      <t>ミマン</t>
    </rPh>
    <rPh sb="16" eb="17">
      <t>トシ</t>
    </rPh>
    <rPh sb="23" eb="25">
      <t>チョッキン</t>
    </rPh>
    <rPh sb="32" eb="33">
      <t>コ</t>
    </rPh>
    <rPh sb="37" eb="39">
      <t>カイゼン</t>
    </rPh>
    <rPh sb="39" eb="41">
      <t>ケイコウ</t>
    </rPh>
    <rPh sb="53" eb="55">
      <t>カイシュウ</t>
    </rPh>
    <rPh sb="55" eb="56">
      <t>リツ</t>
    </rPh>
    <rPh sb="57" eb="59">
      <t>ルイジ</t>
    </rPh>
    <rPh sb="59" eb="61">
      <t>ダンタイ</t>
    </rPh>
    <rPh sb="62" eb="65">
      <t>ドウテイド</t>
    </rPh>
    <rPh sb="66" eb="67">
      <t>アタイ</t>
    </rPh>
    <rPh sb="68" eb="69">
      <t>シメ</t>
    </rPh>
    <rPh sb="75" eb="76">
      <t>イマ</t>
    </rPh>
    <rPh sb="82" eb="84">
      <t>シタマワ</t>
    </rPh>
    <rPh sb="88" eb="90">
      <t>ケイヒ</t>
    </rPh>
    <rPh sb="90" eb="92">
      <t>サクゲン</t>
    </rPh>
    <rPh sb="93" eb="95">
      <t>ヒツヨウ</t>
    </rPh>
    <rPh sb="96" eb="98">
      <t>ジョウタイ</t>
    </rPh>
    <rPh sb="104" eb="106">
      <t>キギョウ</t>
    </rPh>
    <rPh sb="106" eb="107">
      <t>サイ</t>
    </rPh>
    <rPh sb="107" eb="109">
      <t>ザンダカ</t>
    </rPh>
    <rPh sb="114" eb="116">
      <t>ゼンネン</t>
    </rPh>
    <rPh sb="118" eb="120">
      <t>ゲンショウ</t>
    </rPh>
    <rPh sb="125" eb="127">
      <t>コンゴ</t>
    </rPh>
    <rPh sb="129" eb="131">
      <t>シセツ</t>
    </rPh>
    <rPh sb="132" eb="134">
      <t>コウシン</t>
    </rPh>
    <rPh sb="135" eb="137">
      <t>セツビ</t>
    </rPh>
    <rPh sb="137" eb="139">
      <t>カイシュウ</t>
    </rPh>
    <rPh sb="143" eb="145">
      <t>キギョウ</t>
    </rPh>
    <rPh sb="145" eb="146">
      <t>サイ</t>
    </rPh>
    <rPh sb="147" eb="149">
      <t>ケイカク</t>
    </rPh>
    <rPh sb="149" eb="150">
      <t>テキ</t>
    </rPh>
    <rPh sb="151" eb="153">
      <t>ハッコウ</t>
    </rPh>
    <rPh sb="155" eb="156">
      <t>コト</t>
    </rPh>
    <rPh sb="164" eb="166">
      <t>オスイ</t>
    </rPh>
    <rPh sb="166" eb="168">
      <t>ショリ</t>
    </rPh>
    <rPh sb="168" eb="170">
      <t>ゲンカ</t>
    </rPh>
    <rPh sb="172" eb="174">
      <t>ルイジ</t>
    </rPh>
    <rPh sb="174" eb="176">
      <t>ダンタイ</t>
    </rPh>
    <rPh sb="179" eb="181">
      <t>ゲンカ</t>
    </rPh>
    <rPh sb="182" eb="183">
      <t>タカ</t>
    </rPh>
    <rPh sb="184" eb="186">
      <t>ジョウタイ</t>
    </rPh>
    <rPh sb="195" eb="197">
      <t>サクゲン</t>
    </rPh>
    <rPh sb="198" eb="199">
      <t>ツト</t>
    </rPh>
    <rPh sb="205" eb="207">
      <t>レイワ</t>
    </rPh>
    <rPh sb="208" eb="210">
      <t>ネンド</t>
    </rPh>
    <rPh sb="214" eb="216">
      <t>ケイエイ</t>
    </rPh>
    <rPh sb="216" eb="218">
      <t>センリャク</t>
    </rPh>
    <rPh sb="219" eb="221">
      <t>サクテイ</t>
    </rPh>
    <rPh sb="221" eb="223">
      <t>ヨテイ</t>
    </rPh>
    <rPh sb="227" eb="230">
      <t>ゲスイドウ</t>
    </rPh>
    <rPh sb="230" eb="232">
      <t>ジギョウ</t>
    </rPh>
    <rPh sb="233" eb="236">
      <t>ケンゼンカ</t>
    </rPh>
    <rPh sb="236" eb="237">
      <t>オヨ</t>
    </rPh>
    <rPh sb="238" eb="241">
      <t>コウリツカ</t>
    </rPh>
    <rPh sb="242" eb="243">
      <t>ハカ</t>
    </rPh>
    <rPh sb="252" eb="255">
      <t>カネンド</t>
    </rPh>
    <rPh sb="256" eb="258">
      <t>シュウセイ</t>
    </rPh>
    <rPh sb="259" eb="261">
      <t>ヘイセイ</t>
    </rPh>
    <rPh sb="263" eb="264">
      <t>ネン</t>
    </rPh>
    <rPh sb="264" eb="265">
      <t>ド</t>
    </rPh>
    <rPh sb="265" eb="267">
      <t>ケッサン</t>
    </rPh>
    <rPh sb="267" eb="269">
      <t>ブンセキ</t>
    </rPh>
    <rPh sb="269" eb="270">
      <t>ラン</t>
    </rPh>
    <phoneticPr fontId="4"/>
  </si>
  <si>
    <t>　人口減少による過疎化の進行や節水意識の向上、節水家電の普及等により料金収入の確保が厳しい状況となっているが、利根川源流域の水質保全や生活環境の維持向上のため、当町の下水道事業は重要な役割を担っている。下水道事業の健全な経営には、料金収入の確保、未接続の解消、老朽化施設の更新・改修等課題が多いため、経営戦略等により計画的な事業実施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</si>
</sst>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0.18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9D-4470-B851-7C81615FB8E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0.06</c:v>
                </c:pt>
                <c:pt idx="4">
                  <c:v>0.04</c:v>
                </c:pt>
              </c:numCache>
            </c:numRef>
          </c:val>
          <c:smooth val="0"/>
          <c:extLst>
            <c:ext xmlns:c16="http://schemas.microsoft.com/office/drawing/2014/chart" uri="{C3380CC4-5D6E-409C-BE32-E72D297353CC}">
              <c16:uniqueId val="{00000001-C99D-4470-B851-7C81615FB8E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77.930000000000007</c:v>
                </c:pt>
                <c:pt idx="1">
                  <c:v>77.930000000000007</c:v>
                </c:pt>
                <c:pt idx="2">
                  <c:v>79.569999999999993</c:v>
                </c:pt>
                <c:pt idx="3">
                  <c:v>80.05</c:v>
                </c:pt>
                <c:pt idx="4">
                  <c:v>85.75</c:v>
                </c:pt>
              </c:numCache>
            </c:numRef>
          </c:val>
          <c:extLst>
            <c:ext xmlns:c16="http://schemas.microsoft.com/office/drawing/2014/chart" uri="{C3380CC4-5D6E-409C-BE32-E72D297353CC}">
              <c16:uniqueId val="{00000000-37A2-45B7-8DF8-C1989A7A20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46.17</c:v>
                </c:pt>
                <c:pt idx="4">
                  <c:v>45.68</c:v>
                </c:pt>
              </c:numCache>
            </c:numRef>
          </c:val>
          <c:smooth val="0"/>
          <c:extLst>
            <c:ext xmlns:c16="http://schemas.microsoft.com/office/drawing/2014/chart" uri="{C3380CC4-5D6E-409C-BE32-E72D297353CC}">
              <c16:uniqueId val="{00000001-37A2-45B7-8DF8-C1989A7A20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84.79</c:v>
                </c:pt>
                <c:pt idx="1">
                  <c:v>89.08</c:v>
                </c:pt>
                <c:pt idx="2">
                  <c:v>85.05</c:v>
                </c:pt>
                <c:pt idx="3">
                  <c:v>86.34</c:v>
                </c:pt>
                <c:pt idx="4">
                  <c:v>85.64</c:v>
                </c:pt>
              </c:numCache>
            </c:numRef>
          </c:val>
          <c:extLst>
            <c:ext xmlns:c16="http://schemas.microsoft.com/office/drawing/2014/chart" uri="{C3380CC4-5D6E-409C-BE32-E72D297353CC}">
              <c16:uniqueId val="{00000000-B49C-42FE-8204-68DB838EA9E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87.84</c:v>
                </c:pt>
                <c:pt idx="4">
                  <c:v>87.96</c:v>
                </c:pt>
              </c:numCache>
            </c:numRef>
          </c:val>
          <c:smooth val="0"/>
          <c:extLst>
            <c:ext xmlns:c16="http://schemas.microsoft.com/office/drawing/2014/chart" uri="{C3380CC4-5D6E-409C-BE32-E72D297353CC}">
              <c16:uniqueId val="{00000001-B49C-42FE-8204-68DB838EA9E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76.63</c:v>
                </c:pt>
                <c:pt idx="1">
                  <c:v>104.46</c:v>
                </c:pt>
                <c:pt idx="2">
                  <c:v>100.57</c:v>
                </c:pt>
                <c:pt idx="3">
                  <c:v>89.66</c:v>
                </c:pt>
                <c:pt idx="4">
                  <c:v>101.14</c:v>
                </c:pt>
              </c:numCache>
            </c:numRef>
          </c:val>
          <c:extLst>
            <c:ext xmlns:c16="http://schemas.microsoft.com/office/drawing/2014/chart" uri="{C3380CC4-5D6E-409C-BE32-E72D297353CC}">
              <c16:uniqueId val="{00000000-AED3-4322-AC4E-0C5A638878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3-4322-AC4E-0C5A638878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52-4BB1-A289-42892C47FFD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2-4BB1-A289-42892C47FFD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46-4BCD-839D-271B764E4F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46-4BCD-839D-271B764E4F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2F-4730-923A-5CF2464A133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2F-4730-923A-5CF2464A133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47-4C44-A3D1-35CF68158F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7-4C44-A3D1-35CF68158F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0.08</c:v>
                </c:pt>
                <c:pt idx="1">
                  <c:v>0</c:v>
                </c:pt>
                <c:pt idx="2" formatCode="#,##0.00;&quot;△&quot;#,##0.00;&quot;-&quot;">
                  <c:v>974.13</c:v>
                </c:pt>
                <c:pt idx="3" formatCode="#,##0.00;&quot;△&quot;#,##0.00;&quot;-&quot;">
                  <c:v>1699.15</c:v>
                </c:pt>
                <c:pt idx="4" formatCode="#,##0.00;&quot;△&quot;#,##0.00;&quot;-&quot;">
                  <c:v>1504.09</c:v>
                </c:pt>
              </c:numCache>
            </c:numRef>
          </c:val>
          <c:extLst>
            <c:ext xmlns:c16="http://schemas.microsoft.com/office/drawing/2014/chart" uri="{C3380CC4-5D6E-409C-BE32-E72D297353CC}">
              <c16:uniqueId val="{00000000-99A9-4B7F-8693-5087A4D65C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1252.71</c:v>
                </c:pt>
                <c:pt idx="4">
                  <c:v>1267.3900000000001</c:v>
                </c:pt>
              </c:numCache>
            </c:numRef>
          </c:val>
          <c:smooth val="0"/>
          <c:extLst>
            <c:ext xmlns:c16="http://schemas.microsoft.com/office/drawing/2014/chart" uri="{C3380CC4-5D6E-409C-BE32-E72D297353CC}">
              <c16:uniqueId val="{00000001-99A9-4B7F-8693-5087A4D65C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56.1</c:v>
                </c:pt>
                <c:pt idx="1">
                  <c:v>66.22</c:v>
                </c:pt>
                <c:pt idx="2">
                  <c:v>76.55</c:v>
                </c:pt>
                <c:pt idx="3">
                  <c:v>80.27</c:v>
                </c:pt>
                <c:pt idx="4">
                  <c:v>73.37</c:v>
                </c:pt>
              </c:numCache>
            </c:numRef>
          </c:val>
          <c:extLst>
            <c:ext xmlns:c16="http://schemas.microsoft.com/office/drawing/2014/chart" uri="{C3380CC4-5D6E-409C-BE32-E72D297353CC}">
              <c16:uniqueId val="{00000000-DEF6-45DB-8828-2B39A72886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87.03</c:v>
                </c:pt>
                <c:pt idx="4">
                  <c:v>84.3</c:v>
                </c:pt>
              </c:numCache>
            </c:numRef>
          </c:val>
          <c:smooth val="0"/>
          <c:extLst>
            <c:ext xmlns:c16="http://schemas.microsoft.com/office/drawing/2014/chart" uri="{C3380CC4-5D6E-409C-BE32-E72D297353CC}">
              <c16:uniqueId val="{00000001-DEF6-45DB-8828-2B39A72886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269.44</c:v>
                </c:pt>
                <c:pt idx="1">
                  <c:v>228.01</c:v>
                </c:pt>
                <c:pt idx="2">
                  <c:v>199.71</c:v>
                </c:pt>
                <c:pt idx="3">
                  <c:v>202.6</c:v>
                </c:pt>
                <c:pt idx="4">
                  <c:v>219.33</c:v>
                </c:pt>
              </c:numCache>
            </c:numRef>
          </c:val>
          <c:extLst>
            <c:ext xmlns:c16="http://schemas.microsoft.com/office/drawing/2014/chart" uri="{C3380CC4-5D6E-409C-BE32-E72D297353CC}">
              <c16:uniqueId val="{00000000-40E1-4EAF-8BCC-BB5F4386EA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177.02</c:v>
                </c:pt>
                <c:pt idx="4">
                  <c:v>185.47</c:v>
                </c:pt>
              </c:numCache>
            </c:numRef>
          </c:val>
          <c:smooth val="0"/>
          <c:extLst>
            <c:ext xmlns:c16="http://schemas.microsoft.com/office/drawing/2014/chart" uri="{C3380CC4-5D6E-409C-BE32-E72D297353CC}">
              <c16:uniqueId val="{00000001-40E1-4EAF-8BCC-BB5F4386EA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みなかみ町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18692</v>
      </c>
      <c r="AM8" s="69"/>
      <c r="AN8" s="69"/>
      <c r="AO8" s="69"/>
      <c r="AP8" s="69"/>
      <c r="AQ8" s="69"/>
      <c r="AR8" s="69"/>
      <c r="AS8" s="69"/>
      <c r="AT8" s="68">
        <f>データ!T6</f>
        <v>781.08</v>
      </c>
      <c r="AU8" s="68"/>
      <c r="AV8" s="68"/>
      <c r="AW8" s="68"/>
      <c r="AX8" s="68"/>
      <c r="AY8" s="68"/>
      <c r="AZ8" s="68"/>
      <c r="BA8" s="68"/>
      <c r="BB8" s="68">
        <f>データ!U6</f>
        <v>23.93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10.53</v>
      </c>
      <c r="Q10" s="68"/>
      <c r="R10" s="68"/>
      <c r="S10" s="68"/>
      <c r="T10" s="68"/>
      <c r="U10" s="68"/>
      <c r="V10" s="68"/>
      <c r="W10" s="68">
        <f>データ!Q6</f>
        <v>46.03</v>
      </c>
      <c r="X10" s="68"/>
      <c r="Y10" s="68"/>
      <c r="Z10" s="68"/>
      <c r="AA10" s="68"/>
      <c r="AB10" s="68"/>
      <c r="AC10" s="68"/>
      <c r="AD10" s="69">
        <f>データ!R6</f>
        <v>2640</v>
      </c>
      <c r="AE10" s="69"/>
      <c r="AF10" s="69"/>
      <c r="AG10" s="69"/>
      <c r="AH10" s="69"/>
      <c r="AI10" s="69"/>
      <c r="AJ10" s="69"/>
      <c r="AK10" s="2"/>
      <c r="AL10" s="69">
        <f>データ!V6</f>
        <v>1950</v>
      </c>
      <c r="AM10" s="69"/>
      <c r="AN10" s="69"/>
      <c r="AO10" s="69"/>
      <c r="AP10" s="69"/>
      <c r="AQ10" s="69"/>
      <c r="AR10" s="69"/>
      <c r="AS10" s="69"/>
      <c r="AT10" s="68">
        <f>データ!W6</f>
        <v>1.41</v>
      </c>
      <c r="AU10" s="68"/>
      <c r="AV10" s="68"/>
      <c r="AW10" s="68"/>
      <c r="AX10" s="68"/>
      <c r="AY10" s="68"/>
      <c r="AZ10" s="68"/>
      <c r="BA10" s="68"/>
      <c r="BB10" s="68">
        <f>データ!X6</f>
        <v>1382.98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PhJSEXvrwheM452OtGylxRqg3LKesgDSn/dcMLZv9tCfgyunUK+i7WtrrgUpapUlpjK5auoY/IOesdLOLHIXg==" saltValue="W6tMVF81aZbfVhpL1tzw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104493</v>
      </c>
      <c r="D6" s="33">
        <f t="shared" si="3"/>
        <v>47</v>
      </c>
      <c r="E6" s="33">
        <f t="shared" si="3"/>
        <v>17</v>
      </c>
      <c r="F6" s="33">
        <f t="shared" si="3"/>
        <v>4</v>
      </c>
      <c r="G6" s="33">
        <f t="shared" si="3"/>
        <v>0</v>
      </c>
      <c r="H6" s="33" t="str">
        <f t="shared" si="3"/>
        <v>群馬県　みなかみ町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10.53</v>
      </c>
      <c r="Q6" s="34">
        <f t="shared" si="3"/>
        <v>46.03</v>
      </c>
      <c r="R6" s="34">
        <f t="shared" si="3"/>
        <v>2640</v>
      </c>
      <c r="S6" s="34">
        <f t="shared" si="3"/>
        <v>18692</v>
      </c>
      <c r="T6" s="34">
        <f t="shared" si="3"/>
        <v>781.08</v>
      </c>
      <c r="U6" s="34">
        <f t="shared" si="3"/>
        <v>23.93</v>
      </c>
      <c r="V6" s="34">
        <f t="shared" si="3"/>
        <v>1950</v>
      </c>
      <c r="W6" s="34">
        <f t="shared" si="3"/>
        <v>1.41</v>
      </c>
      <c r="X6" s="34">
        <f t="shared" si="3"/>
        <v>1382.98</v>
      </c>
      <c r="Y6" s="35">
        <f>IF(Y7="",NA(),Y7)</f>
        <v>76.63</v>
      </c>
      <c r="Z6" s="35">
        <f t="shared" ref="Z6:AH6" si="4">IF(Z7="",NA(),Z7)</f>
        <v>104.46</v>
      </c>
      <c r="AA6" s="35">
        <f t="shared" si="4"/>
        <v>100.57</v>
      </c>
      <c r="AB6" s="35">
        <f t="shared" si="4"/>
        <v>89.66</v>
      </c>
      <c r="AC6" s="35">
        <f t="shared" si="4"/>
        <v>101.14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0.08</v>
      </c>
      <c r="BG6" s="34">
        <f t="shared" ref="BG6:BO6" si="7">IF(BG7="",NA(),BG7)</f>
        <v>0</v>
      </c>
      <c r="BH6" s="35">
        <f t="shared" si="7"/>
        <v>974.13</v>
      </c>
      <c r="BI6" s="35">
        <f t="shared" si="7"/>
        <v>1699.15</v>
      </c>
      <c r="BJ6" s="35">
        <f t="shared" si="7"/>
        <v>1504.09</v>
      </c>
      <c r="BK6" s="35">
        <f t="shared" si="7"/>
        <v>1434.89</v>
      </c>
      <c r="BL6" s="35">
        <f t="shared" si="7"/>
        <v>1298.9100000000001</v>
      </c>
      <c r="BM6" s="35">
        <f t="shared" si="7"/>
        <v>1243.71</v>
      </c>
      <c r="BN6" s="35">
        <f t="shared" si="7"/>
        <v>1252.71</v>
      </c>
      <c r="BO6" s="35">
        <f t="shared" si="7"/>
        <v>1267.3900000000001</v>
      </c>
      <c r="BP6" s="34" t="str">
        <f>IF(BP7="","",IF(BP7="-","【-】","【"&amp;SUBSTITUTE(TEXT(BP7,"#,##0.00"),"-","△")&amp;"】"))</f>
        <v>【1,218.70】</v>
      </c>
      <c r="BQ6" s="35">
        <f>IF(BQ7="",NA(),BQ7)</f>
        <v>56.1</v>
      </c>
      <c r="BR6" s="35">
        <f t="shared" ref="BR6:BZ6" si="8">IF(BR7="",NA(),BR7)</f>
        <v>66.22</v>
      </c>
      <c r="BS6" s="35">
        <f t="shared" si="8"/>
        <v>76.55</v>
      </c>
      <c r="BT6" s="35">
        <f t="shared" si="8"/>
        <v>80.27</v>
      </c>
      <c r="BU6" s="35">
        <f t="shared" si="8"/>
        <v>73.37</v>
      </c>
      <c r="BV6" s="35">
        <f t="shared" si="8"/>
        <v>66.22</v>
      </c>
      <c r="BW6" s="35">
        <f t="shared" si="8"/>
        <v>69.87</v>
      </c>
      <c r="BX6" s="35">
        <f t="shared" si="8"/>
        <v>74.3</v>
      </c>
      <c r="BY6" s="35">
        <f t="shared" si="8"/>
        <v>87.03</v>
      </c>
      <c r="BZ6" s="35">
        <f t="shared" si="8"/>
        <v>84.3</v>
      </c>
      <c r="CA6" s="34" t="str">
        <f>IF(CA7="","",IF(CA7="-","【-】","【"&amp;SUBSTITUTE(TEXT(CA7,"#,##0.00"),"-","△")&amp;"】"))</f>
        <v>【74.17】</v>
      </c>
      <c r="CB6" s="35">
        <f>IF(CB7="",NA(),CB7)</f>
        <v>269.44</v>
      </c>
      <c r="CC6" s="35">
        <f t="shared" ref="CC6:CK6" si="9">IF(CC7="",NA(),CC7)</f>
        <v>228.01</v>
      </c>
      <c r="CD6" s="35">
        <f t="shared" si="9"/>
        <v>199.71</v>
      </c>
      <c r="CE6" s="35">
        <f t="shared" si="9"/>
        <v>202.6</v>
      </c>
      <c r="CF6" s="35">
        <f t="shared" si="9"/>
        <v>219.33</v>
      </c>
      <c r="CG6" s="35">
        <f t="shared" si="9"/>
        <v>246.72</v>
      </c>
      <c r="CH6" s="35">
        <f t="shared" si="9"/>
        <v>234.96</v>
      </c>
      <c r="CI6" s="35">
        <f t="shared" si="9"/>
        <v>221.81</v>
      </c>
      <c r="CJ6" s="35">
        <f t="shared" si="9"/>
        <v>177.02</v>
      </c>
      <c r="CK6" s="35">
        <f t="shared" si="9"/>
        <v>185.47</v>
      </c>
      <c r="CL6" s="34" t="str">
        <f>IF(CL7="","",IF(CL7="-","【-】","【"&amp;SUBSTITUTE(TEXT(CL7,"#,##0.00"),"-","△")&amp;"】"))</f>
        <v>【218.56】</v>
      </c>
      <c r="CM6" s="35">
        <f>IF(CM7="",NA(),CM7)</f>
        <v>77.930000000000007</v>
      </c>
      <c r="CN6" s="35">
        <f t="shared" ref="CN6:CV6" si="10">IF(CN7="",NA(),CN7)</f>
        <v>77.930000000000007</v>
      </c>
      <c r="CO6" s="35">
        <f t="shared" si="10"/>
        <v>79.569999999999993</v>
      </c>
      <c r="CP6" s="35">
        <f t="shared" si="10"/>
        <v>80.05</v>
      </c>
      <c r="CQ6" s="35">
        <f t="shared" si="10"/>
        <v>85.75</v>
      </c>
      <c r="CR6" s="35">
        <f t="shared" si="10"/>
        <v>41.35</v>
      </c>
      <c r="CS6" s="35">
        <f t="shared" si="10"/>
        <v>42.9</v>
      </c>
      <c r="CT6" s="35">
        <f t="shared" si="10"/>
        <v>43.36</v>
      </c>
      <c r="CU6" s="35">
        <f t="shared" si="10"/>
        <v>46.17</v>
      </c>
      <c r="CV6" s="35">
        <f t="shared" si="10"/>
        <v>45.68</v>
      </c>
      <c r="CW6" s="34" t="str">
        <f>IF(CW7="","",IF(CW7="-","【-】","【"&amp;SUBSTITUTE(TEXT(CW7,"#,##0.00"),"-","△")&amp;"】"))</f>
        <v>【42.86】</v>
      </c>
      <c r="CX6" s="35">
        <f>IF(CX7="",NA(),CX7)</f>
        <v>84.79</v>
      </c>
      <c r="CY6" s="35">
        <f t="shared" ref="CY6:DG6" si="11">IF(CY7="",NA(),CY7)</f>
        <v>89.08</v>
      </c>
      <c r="CZ6" s="35">
        <f t="shared" si="11"/>
        <v>85.05</v>
      </c>
      <c r="DA6" s="35">
        <f t="shared" si="11"/>
        <v>86.34</v>
      </c>
      <c r="DB6" s="35">
        <f t="shared" si="11"/>
        <v>85.64</v>
      </c>
      <c r="DC6" s="35">
        <f t="shared" si="11"/>
        <v>82.9</v>
      </c>
      <c r="DD6" s="35">
        <f t="shared" si="11"/>
        <v>83.5</v>
      </c>
      <c r="DE6" s="35">
        <f t="shared" si="11"/>
        <v>83.06</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0.18</v>
      </c>
      <c r="EG6" s="34">
        <f t="shared" si="14"/>
        <v>0</v>
      </c>
      <c r="EH6" s="34">
        <f t="shared" si="14"/>
        <v>0</v>
      </c>
      <c r="EI6" s="34">
        <f t="shared" si="14"/>
        <v>0</v>
      </c>
      <c r="EJ6" s="35">
        <f t="shared" si="14"/>
        <v>7.0000000000000007E-2</v>
      </c>
      <c r="EK6" s="35">
        <f t="shared" si="14"/>
        <v>0.09</v>
      </c>
      <c r="EL6" s="35">
        <f t="shared" si="14"/>
        <v>0.09</v>
      </c>
      <c r="EM6" s="35">
        <f t="shared" si="14"/>
        <v>0.06</v>
      </c>
      <c r="EN6" s="35">
        <f t="shared" si="14"/>
        <v>0.04</v>
      </c>
      <c r="EO6" s="34" t="str">
        <f>IF(EO7="","",IF(EO7="-","【-】","【"&amp;SUBSTITUTE(TEXT(EO7,"#,##0.00"),"-","△")&amp;"】"))</f>
        <v>【0.28】</v>
      </c>
    </row>
    <row r="7" spans="1:145" s="36" customFormat="1" x14ac:dyDescent="0.2">
      <c r="A7" s="28"/>
      <c r="B7" s="37">
        <v>2019</v>
      </c>
      <c r="C7" s="37">
        <v>104493</v>
      </c>
      <c r="D7" s="37">
        <v>47</v>
      </c>
      <c r="E7" s="37">
        <v>17</v>
      </c>
      <c r="F7" s="37">
        <v>4</v>
      </c>
      <c r="G7" s="37">
        <v>0</v>
      </c>
      <c r="H7" s="37" t="s">
        <v>99</v>
      </c>
      <c r="I7" s="37" t="s">
        <v>100</v>
      </c>
      <c r="J7" s="37" t="s">
        <v>101</v>
      </c>
      <c r="K7" s="37" t="s">
        <v>102</v>
      </c>
      <c r="L7" s="37" t="s">
        <v>103</v>
      </c>
      <c r="M7" s="37" t="s">
        <v>104</v>
      </c>
      <c r="N7" s="38" t="s">
        <v>105</v>
      </c>
      <c r="O7" s="38" t="s">
        <v>106</v>
      </c>
      <c r="P7" s="38">
        <v>10.53</v>
      </c>
      <c r="Q7" s="38">
        <v>46.03</v>
      </c>
      <c r="R7" s="38">
        <v>2640</v>
      </c>
      <c r="S7" s="38">
        <v>18692</v>
      </c>
      <c r="T7" s="38">
        <v>781.08</v>
      </c>
      <c r="U7" s="38">
        <v>23.93</v>
      </c>
      <c r="V7" s="38">
        <v>1950</v>
      </c>
      <c r="W7" s="38">
        <v>1.41</v>
      </c>
      <c r="X7" s="38">
        <v>1382.98</v>
      </c>
      <c r="Y7" s="38">
        <v>76.63</v>
      </c>
      <c r="Z7" s="38">
        <v>104.46</v>
      </c>
      <c r="AA7" s="38">
        <v>100.57</v>
      </c>
      <c r="AB7" s="38">
        <v>89.66</v>
      </c>
      <c r="AC7" s="38">
        <v>101.14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0.08</v>
      </c>
      <c r="BG7" s="38">
        <v>0</v>
      </c>
      <c r="BH7" s="38">
        <v>974.13</v>
      </c>
      <c r="BI7" s="38">
        <v>1699.15</v>
      </c>
      <c r="BJ7" s="38">
        <v>1504.09</v>
      </c>
      <c r="BK7" s="38">
        <v>1434.89</v>
      </c>
      <c r="BL7" s="38">
        <v>1298.9100000000001</v>
      </c>
      <c r="BM7" s="38">
        <v>1243.71</v>
      </c>
      <c r="BN7" s="38">
        <v>1252.71</v>
      </c>
      <c r="BO7" s="38">
        <v>1267.3900000000001</v>
      </c>
      <c r="BP7" s="38">
        <v>1218.7</v>
      </c>
      <c r="BQ7" s="38">
        <v>56.1</v>
      </c>
      <c r="BR7" s="38">
        <v>66.22</v>
      </c>
      <c r="BS7" s="38">
        <v>76.55</v>
      </c>
      <c r="BT7" s="38">
        <v>80.27</v>
      </c>
      <c r="BU7" s="38">
        <v>73.37</v>
      </c>
      <c r="BV7" s="38">
        <v>66.22</v>
      </c>
      <c r="BW7" s="38">
        <v>69.87</v>
      </c>
      <c r="BX7" s="38">
        <v>74.3</v>
      </c>
      <c r="BY7" s="38">
        <v>87.03</v>
      </c>
      <c r="BZ7" s="38">
        <v>84.3</v>
      </c>
      <c r="CA7" s="38">
        <v>74.17</v>
      </c>
      <c r="CB7" s="38">
        <v>269.44</v>
      </c>
      <c r="CC7" s="38">
        <v>228.01</v>
      </c>
      <c r="CD7" s="38">
        <v>199.71</v>
      </c>
      <c r="CE7" s="38">
        <v>202.6</v>
      </c>
      <c r="CF7" s="38">
        <v>219.33</v>
      </c>
      <c r="CG7" s="38">
        <v>246.72</v>
      </c>
      <c r="CH7" s="38">
        <v>234.96</v>
      </c>
      <c r="CI7" s="38">
        <v>221.81</v>
      </c>
      <c r="CJ7" s="38">
        <v>177.02</v>
      </c>
      <c r="CK7" s="38">
        <v>185.47</v>
      </c>
      <c r="CL7" s="38">
        <v>218.56</v>
      </c>
      <c r="CM7" s="38">
        <v>77.930000000000007</v>
      </c>
      <c r="CN7" s="38">
        <v>77.930000000000007</v>
      </c>
      <c r="CO7" s="38">
        <v>79.569999999999993</v>
      </c>
      <c r="CP7" s="38">
        <v>80.05</v>
      </c>
      <c r="CQ7" s="38">
        <v>85.75</v>
      </c>
      <c r="CR7" s="38">
        <v>41.35</v>
      </c>
      <c r="CS7" s="38">
        <v>42.9</v>
      </c>
      <c r="CT7" s="38">
        <v>43.36</v>
      </c>
      <c r="CU7" s="38">
        <v>46.17</v>
      </c>
      <c r="CV7" s="38">
        <v>45.68</v>
      </c>
      <c r="CW7" s="38">
        <v>42.86</v>
      </c>
      <c r="CX7" s="38">
        <v>84.79</v>
      </c>
      <c r="CY7" s="38">
        <v>89.08</v>
      </c>
      <c r="CZ7" s="38">
        <v>85.05</v>
      </c>
      <c r="DA7" s="38">
        <v>86.34</v>
      </c>
      <c r="DB7" s="38">
        <v>85.64</v>
      </c>
      <c r="DC7" s="38">
        <v>82.9</v>
      </c>
      <c r="DD7" s="38">
        <v>83.5</v>
      </c>
      <c r="DE7" s="38">
        <v>83.06</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0.18</v>
      </c>
      <c r="EG7" s="38">
        <v>0</v>
      </c>
      <c r="EH7" s="38">
        <v>0</v>
      </c>
      <c r="EI7" s="38">
        <v>0</v>
      </c>
      <c r="EJ7" s="38">
        <v>7.0000000000000007E-2</v>
      </c>
      <c r="EK7" s="38">
        <v>0.09</v>
      </c>
      <c r="EL7" s="38">
        <v>0.09</v>
      </c>
      <c r="EM7" s="38">
        <v>0.06</v>
      </c>
      <c r="EN7" s="38">
        <v>0.04</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2021-02-16T01:46:14Z</cp:lastPrinted>
  <dcterms:created xsi:type="dcterms:W3CDTF">2020-12-04T02:54:07Z</dcterms:created>
  <dcterms:modified xsi:type="dcterms:W3CDTF">2021-02-16T01:46:16Z</dcterms:modified>
  <cp:category/>
</cp:coreProperties>
</file>