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EF17C05C-DD53-446C-BBAF-19AB3985EC3D}" xr6:coauthVersionLast="36" xr6:coauthVersionMax="36" xr10:uidLastSave="{00000000-0000-0000-0000-000000000000}"/>
  <workbookProtection workbookAlgorithmName="SHA-512" workbookHashValue="Yf00+SgSRQA5p+MtQcGmdjDSn8JYAWKwWOFrqhflgjfLxX8QhSXt8KHwt8OX7EfhmB5pL681+qj7V4veZCDzGw==" workbookSaltValue="Uh9emhYQN09Q7N8CkHgbng==" workbookSpinCount="100000" lockStructure="1"/>
  <bookViews>
    <workbookView xWindow="93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<sst xmlns="http://schemas.openxmlformats.org/spreadsheetml/2006/main" count="236" uniqueCount="120">
  <si>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</si>
  <si>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</si>
  <si>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</si>
  <si>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</si>
  <si>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</si>
  <si>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</si>
  <si>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</si>
  <si>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</si>
  <si>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</si>
  <si>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</si>
  <si>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</si>
  <si>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</si>
  <si>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</si>
  <si>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</si>
  <si>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</si>
  <si>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</si>
  <si>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</si>
  <si>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</si>
  <si>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</si>
  <si>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</si>
  <si>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</si>
  <si>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</si>
  <si>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</si>
  <si>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</si>
  <si>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</si>
  <si>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</si>
  <si>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</si>
  <si>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</si>
  <si>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</si>
  <si>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</si>
  <si>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</si>
  <si>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</si>
  <si>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</si>
  <si>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</si>
  <si>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</si>
  <si>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</si>
  <si>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</si>
  <si>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</si>
  <si>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</si>
  <si>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</si>
  <si>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</si>
  <si>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</si>
  <si>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</si>
  <si>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</si>
  <si>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</si>
  <si>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</si>
  <si>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</si>
  <si>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</si>
  <si>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</si>
  <si>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</si>
  <si>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</si>
  <si>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</si>
  <si>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</si>
  <si>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</si>
  <si>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</si>
  <si>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</si>
  <si>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</si>
  <si>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</si>
  <si>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</si>
  <si>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</si>
  <si>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</si>
  <si>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</si>
  <si>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</si>
  <si>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</si>
  <si>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</si>
  <si>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</si>
  <si>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</si>
  <si>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</si>
  <si>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</si>
  <si>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</si>
  <si>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</si>
  <si>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</si>
  <si>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</si>
  <si>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</si>
  <si>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</si>
  <si>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</si>
  <si>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</si>
  <si>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</si>
  <si>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</si>
  <si>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</si>
  <si>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</si>
  <si>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</si>
  <si>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</si>
  <si>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</si>
  <si>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</si>
  <si>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</si>
  <si>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</si>
  <si>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</si>
  <si>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</si>
  <si>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</si>
  <si>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</si>
  <si>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</si>
  <si>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</si>
  <si>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</si>
  <si>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</si>
  <si>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</si>
  <si>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</si>
  <si>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</si>
  <si>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</si>
  <si>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</si>
  <si>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</si>
  <si>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</si>
  <si>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</si>
  <si>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</si>
  <si>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</si>
  <si>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</si>
  <si>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</si>
  <si>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</si>
  <si>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</si>
  <si>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</si>
  <si>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</si>
  <si>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</si>
  <si>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</si>
  <si>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</si>
  <si>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</si>
  <si>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</si>
  <si>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</si>
  <si>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費用が収入を上回っている状態であるが、今後も人口の推移からすると料金収入は右肩下がりになると思われる。
　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施設の老朽化対策として、ストックマネジメント計画を策定し補助事業を活用した修繕や改修工事を進めていく必要がある。
　また、更なる接続率や料金徴収率の向上に努めると共に、下水道料金の見直しの必要性もある。</t>
    <phoneticPr fontId="4"/>
  </si>
  <si>
    <t>(1)各指標の分析
①令和元年度の改善については、人口減や節水意識の向上による使用料収入の減少・起債償還金の減少等の要因が影響している、赤字のため経費の削減に努める必要がある。
④類似団体と比較し低い規模となっているが供用開始より26年が経過し、施設の経年劣化が進み今後設備の更新事業が計画されている、今後比率が上がる可能性が有る。
⑤類似団体と比較し低い水準となっており、接続率の向上や料金の未納対策を進めるとともに、維持管理費の削減に努める必要がある。
⑥類似団体と比較し高い水準となっており、接続率の向上などにより有収水量の増加を図るとともに、維持管理費の削減に努める必要がある。
⑦施設利用率については、令和元年は類似団体と同様な値となっているが、有収水量は人口減と共に減少すると思われるので接続率の向上に努め、有収水量を維持していく必要ある。
⑧類似団体と比較し高い水準を維持しているが、未接続世帯の解消に努めていく必要がある。
(2)現状と課題
　収入で費用を賄えておらず、今後人口減少により料金収入の減少が予想され、維持管理経費の削減に努めるとともに、接続率の向上を図る必要がある。</t>
    <rPh sb="11" eb="13">
      <t>レイワ</t>
    </rPh>
    <rPh sb="13" eb="14">
      <t>ガン</t>
    </rPh>
    <rPh sb="17" eb="19">
      <t>カイゼン</t>
    </rPh>
    <rPh sb="54" eb="56">
      <t>ゲンショウ</t>
    </rPh>
    <rPh sb="306" eb="308">
      <t>レイワ</t>
    </rPh>
    <rPh sb="308" eb="309">
      <t>ガン</t>
    </rPh>
    <phoneticPr fontId="4"/>
  </si>
  <si>
    <t>(1)各指標の分析
③管渠改善率について、年間500m程度管渠点検を実施し、破損箇所の修繕を実施している、大規模な破損は確認されていないため、管渠の更新にはいたっていない。
(2)現状と課題
　供用開始から26年が経過し処理施設や当初布設された管渠の経年劣化が進み始めている。
　不具合箇所は随時修繕を実施しているが、全体的に経年劣化が進行しているため、ストックマネジメント計画を策定し、計画的な処理施設の更新を計画している。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</si>
</sst>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08-4512-A8A9-8B574B3338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308-4512-A8A9-8B574B3338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89.05</c:v>
                </c:pt>
                <c:pt idx="1">
                  <c:v>85.01</c:v>
                </c:pt>
                <c:pt idx="2">
                  <c:v>85.98</c:v>
                </c:pt>
                <c:pt idx="3">
                  <c:v>84.82</c:v>
                </c:pt>
                <c:pt idx="4">
                  <c:v>86.93</c:v>
                </c:pt>
              </c:numCache>
            </c:numRef>
          </c:val>
          <c:extLst>
            <c:ext xmlns:c16="http://schemas.microsoft.com/office/drawing/2014/chart" uri="{C3380CC4-5D6E-409C-BE32-E72D297353CC}">
              <c16:uniqueId val="{00000000-CB0B-4CD6-A01C-B6453BD31D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B-4CD6-A01C-B6453BD31D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9-499E-A913-BCF79910B4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9-499E-A913-BCF79910B4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9-46F9-8E90-9C9C62723C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9-46F9-8E90-9C9C62723C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7-4037-91DE-20E6856CA1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7-4037-91DE-20E6856CA1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2B-40D3-858C-28A116AB04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B-40D3-858C-28A116AB04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1386.11</c:v>
                </c:pt>
                <c:pt idx="1">
                  <c:v>1350.49</c:v>
                </c:pt>
                <c:pt idx="2">
                  <c:v>1078.9100000000001</c:v>
                </c:pt>
                <c:pt idx="3">
                  <c:v>1065.25</c:v>
                </c:pt>
                <c:pt idx="4">
                  <c:v>978.35</c:v>
                </c:pt>
              </c:numCache>
            </c:numRef>
          </c:val>
          <c:extLst>
            <c:ext xmlns:c16="http://schemas.microsoft.com/office/drawing/2014/chart" uri="{C3380CC4-5D6E-409C-BE32-E72D297353CC}">
              <c16:uniqueId val="{00000000-C146-49C9-B3B8-F8C8D711E4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146-49C9-B3B8-F8C8D711E4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64.14</c:v>
                </c:pt>
                <c:pt idx="1">
                  <c:v>63.09</c:v>
                </c:pt>
                <c:pt idx="2">
                  <c:v>63.55</c:v>
                </c:pt>
                <c:pt idx="3">
                  <c:v>63.01</c:v>
                </c:pt>
                <c:pt idx="4">
                  <c:v>62.96</c:v>
                </c:pt>
              </c:numCache>
            </c:numRef>
          </c:val>
          <c:extLst>
            <c:ext xmlns:c16="http://schemas.microsoft.com/office/drawing/2014/chart" uri="{C3380CC4-5D6E-409C-BE32-E72D297353CC}">
              <c16:uniqueId val="{00000000-6EF2-46EA-ADA8-19E12D1B20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EF2-46EA-ADA8-19E12D1B20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281.41000000000003</c:v>
                </c:pt>
                <c:pt idx="1">
                  <c:v>287.88</c:v>
                </c:pt>
                <c:pt idx="2">
                  <c:v>283.92</c:v>
                </c:pt>
                <c:pt idx="3">
                  <c:v>288.11</c:v>
                </c:pt>
                <c:pt idx="4">
                  <c:v>289.06</c:v>
                </c:pt>
              </c:numCache>
            </c:numRef>
          </c:val>
          <c:extLst>
            <c:ext xmlns:c16="http://schemas.microsoft.com/office/drawing/2014/chart" uri="{C3380CC4-5D6E-409C-BE32-E72D297353CC}">
              <c16:uniqueId val="{00000000-1C16-4CC1-AF01-EE6556C20C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C16-4CC1-AF01-EE6556C20C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43.35</c:v>
                </c:pt>
                <c:pt idx="1">
                  <c:v>43.1</c:v>
                </c:pt>
                <c:pt idx="2">
                  <c:v>43.56</c:v>
                </c:pt>
                <c:pt idx="3">
                  <c:v>41.99</c:v>
                </c:pt>
                <c:pt idx="4">
                  <c:v>42.64</c:v>
                </c:pt>
              </c:numCache>
            </c:numRef>
          </c:val>
          <c:extLst>
            <c:ext xmlns:c16="http://schemas.microsoft.com/office/drawing/2014/chart" uri="{C3380CC4-5D6E-409C-BE32-E72D297353CC}">
              <c16:uniqueId val="{00000000-337E-421B-BEC5-5DE3179A9E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37E-421B-BEC5-5DE3179A9E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88.89</c:v>
                </c:pt>
                <c:pt idx="1">
                  <c:v>89.04</c:v>
                </c:pt>
                <c:pt idx="2">
                  <c:v>91.23</c:v>
                </c:pt>
                <c:pt idx="3">
                  <c:v>91.27</c:v>
                </c:pt>
                <c:pt idx="4">
                  <c:v>91.75</c:v>
                </c:pt>
              </c:numCache>
            </c:numRef>
          </c:val>
          <c:extLst>
            <c:ext xmlns:c16="http://schemas.microsoft.com/office/drawing/2014/chart" uri="{C3380CC4-5D6E-409C-BE32-E72D297353CC}">
              <c16:uniqueId val="{00000000-063A-46D8-9140-313CE9CB7A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63A-46D8-9140-313CE9CB7A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9514</v>
      </c>
      <c r="AM8" s="69"/>
      <c r="AN8" s="69"/>
      <c r="AO8" s="69"/>
      <c r="AP8" s="69"/>
      <c r="AQ8" s="69"/>
      <c r="AR8" s="69"/>
      <c r="AS8" s="69"/>
      <c r="AT8" s="68">
        <f>データ!T6</f>
        <v>337.58</v>
      </c>
      <c r="AU8" s="68"/>
      <c r="AV8" s="68"/>
      <c r="AW8" s="68"/>
      <c r="AX8" s="68"/>
      <c r="AY8" s="68"/>
      <c r="AZ8" s="68"/>
      <c r="BA8" s="68"/>
      <c r="BB8" s="68">
        <f>データ!U6</f>
        <v>28.18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40.08</v>
      </c>
      <c r="Q10" s="68"/>
      <c r="R10" s="68"/>
      <c r="S10" s="68"/>
      <c r="T10" s="68"/>
      <c r="U10" s="68"/>
      <c r="V10" s="68"/>
      <c r="W10" s="68">
        <f>データ!Q6</f>
        <v>90.97</v>
      </c>
      <c r="X10" s="68"/>
      <c r="Y10" s="68"/>
      <c r="Z10" s="68"/>
      <c r="AA10" s="68"/>
      <c r="AB10" s="68"/>
      <c r="AC10" s="68"/>
      <c r="AD10" s="69">
        <f>データ!R6</f>
        <v>4403</v>
      </c>
      <c r="AE10" s="69"/>
      <c r="AF10" s="69"/>
      <c r="AG10" s="69"/>
      <c r="AH10" s="69"/>
      <c r="AI10" s="69"/>
      <c r="AJ10" s="69"/>
      <c r="AK10" s="2"/>
      <c r="AL10" s="69">
        <f>データ!V6</f>
        <v>3816</v>
      </c>
      <c r="AM10" s="69"/>
      <c r="AN10" s="69"/>
      <c r="AO10" s="69"/>
      <c r="AP10" s="69"/>
      <c r="AQ10" s="69"/>
      <c r="AR10" s="69"/>
      <c r="AS10" s="69"/>
      <c r="AT10" s="68">
        <f>データ!W6</f>
        <v>1.94</v>
      </c>
      <c r="AU10" s="68"/>
      <c r="AV10" s="68"/>
      <c r="AW10" s="68"/>
      <c r="AX10" s="68"/>
      <c r="AY10" s="68"/>
      <c r="AZ10" s="68"/>
      <c r="BA10" s="68"/>
      <c r="BB10" s="68">
        <f>データ!X6</f>
        <v>1967.01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eR7Ipo2E2WuCQdMVU6amaS98TaW632uEhJK6kBTJI0C2RapyvXxr5/Gs//omTXoljTbymH7GRmFZzRyMNgumKw==" saltValue="Be0OqwN4RO6jchBcELG1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104256</v>
      </c>
      <c r="D6" s="33">
        <f t="shared" si="3"/>
        <v>47</v>
      </c>
      <c r="E6" s="33">
        <f t="shared" si="3"/>
        <v>17</v>
      </c>
      <c r="F6" s="33">
        <f t="shared" si="3"/>
        <v>4</v>
      </c>
      <c r="G6" s="33">
        <f t="shared" si="3"/>
        <v>0</v>
      </c>
      <c r="H6" s="33" t="str">
        <f t="shared" si="3"/>
        <v>群馬県　嬬恋村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40.08</v>
      </c>
      <c r="Q6" s="34">
        <f t="shared" si="3"/>
        <v>90.97</v>
      </c>
      <c r="R6" s="34">
        <f t="shared" si="3"/>
        <v>4403</v>
      </c>
      <c r="S6" s="34">
        <f t="shared" si="3"/>
        <v>9514</v>
      </c>
      <c r="T6" s="34">
        <f t="shared" si="3"/>
        <v>337.58</v>
      </c>
      <c r="U6" s="34">
        <f t="shared" si="3"/>
        <v>28.18</v>
      </c>
      <c r="V6" s="34">
        <f t="shared" si="3"/>
        <v>3816</v>
      </c>
      <c r="W6" s="34">
        <f t="shared" si="3"/>
        <v>1.94</v>
      </c>
      <c r="X6" s="34">
        <f t="shared" si="3"/>
        <v>1967.01</v>
      </c>
      <c r="Y6" s="35">
        <f>IF(Y7="",NA(),Y7)</f>
        <v>89.05</v>
      </c>
      <c r="Z6" s="35">
        <f t="shared" ref="Z6:AH6" si="4">IF(Z7="",NA(),Z7)</f>
        <v>85.01</v>
      </c>
      <c r="AA6" s="35">
        <f t="shared" si="4"/>
        <v>85.98</v>
      </c>
      <c r="AB6" s="35">
        <f t="shared" si="4"/>
        <v>84.82</v>
      </c>
      <c r="AC6" s="35">
        <f t="shared" si="4"/>
        <v>86.93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1386.11</v>
      </c>
      <c r="BG6" s="35">
        <f t="shared" ref="BG6:BO6" si="7">IF(BG7="",NA(),BG7)</f>
        <v>1350.49</v>
      </c>
      <c r="BH6" s="35">
        <f t="shared" si="7"/>
        <v>1078.9100000000001</v>
      </c>
      <c r="BI6" s="35">
        <f t="shared" si="7"/>
        <v>1065.25</v>
      </c>
      <c r="BJ6" s="35">
        <f t="shared" si="7"/>
        <v>978.35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64.14</v>
      </c>
      <c r="BR6" s="35">
        <f t="shared" ref="BR6:BZ6" si="8">IF(BR7="",NA(),BR7)</f>
        <v>63.09</v>
      </c>
      <c r="BS6" s="35">
        <f t="shared" si="8"/>
        <v>63.55</v>
      </c>
      <c r="BT6" s="35">
        <f t="shared" si="8"/>
        <v>63.01</v>
      </c>
      <c r="BU6" s="35">
        <f t="shared" si="8"/>
        <v>62.96</v>
      </c>
      <c r="BV6" s="35">
        <f t="shared" si="8"/>
        <v>66.22</v>
      </c>
      <c r="BW6" s="35">
        <f t="shared" si="8"/>
        <v>69.87</v>
      </c>
      <c r="BX6" s="35">
        <f t="shared" si="8"/>
        <v>74.3</v>
      </c>
      <c r="BY6" s="35">
        <f t="shared" si="8"/>
        <v>72.260000000000005</v>
      </c>
      <c r="BZ6" s="35">
        <f t="shared" si="8"/>
        <v>71.84</v>
      </c>
      <c r="CA6" s="34" t="str">
        <f>IF(CA7="","",IF(CA7="-","【-】","【"&amp;SUBSTITUTE(TEXT(CA7,"#,##0.00"),"-","△")&amp;"】"))</f>
        <v>【74.17】</v>
      </c>
      <c r="CB6" s="35">
        <f>IF(CB7="",NA(),CB7)</f>
        <v>281.41000000000003</v>
      </c>
      <c r="CC6" s="35">
        <f t="shared" ref="CC6:CK6" si="9">IF(CC7="",NA(),CC7)</f>
        <v>287.88</v>
      </c>
      <c r="CD6" s="35">
        <f t="shared" si="9"/>
        <v>283.92</v>
      </c>
      <c r="CE6" s="35">
        <f t="shared" si="9"/>
        <v>288.11</v>
      </c>
      <c r="CF6" s="35">
        <f t="shared" si="9"/>
        <v>289.06</v>
      </c>
      <c r="CG6" s="35">
        <f t="shared" si="9"/>
        <v>246.72</v>
      </c>
      <c r="CH6" s="35">
        <f t="shared" si="9"/>
        <v>234.96</v>
      </c>
      <c r="CI6" s="35">
        <f t="shared" si="9"/>
        <v>221.81</v>
      </c>
      <c r="CJ6" s="35">
        <f t="shared" si="9"/>
        <v>230.02</v>
      </c>
      <c r="CK6" s="35">
        <f t="shared" si="9"/>
        <v>228.47</v>
      </c>
      <c r="CL6" s="34" t="str">
        <f>IF(CL7="","",IF(CL7="-","【-】","【"&amp;SUBSTITUTE(TEXT(CL7,"#,##0.00"),"-","△")&amp;"】"))</f>
        <v>【218.56】</v>
      </c>
      <c r="CM6" s="35">
        <f>IF(CM7="",NA(),CM7)</f>
        <v>43.35</v>
      </c>
      <c r="CN6" s="35">
        <f t="shared" ref="CN6:CV6" si="10">IF(CN7="",NA(),CN7)</f>
        <v>43.1</v>
      </c>
      <c r="CO6" s="35">
        <f t="shared" si="10"/>
        <v>43.56</v>
      </c>
      <c r="CP6" s="35">
        <f t="shared" si="10"/>
        <v>41.99</v>
      </c>
      <c r="CQ6" s="35">
        <f t="shared" si="10"/>
        <v>42.64</v>
      </c>
      <c r="CR6" s="35">
        <f t="shared" si="10"/>
        <v>41.35</v>
      </c>
      <c r="CS6" s="35">
        <f t="shared" si="10"/>
        <v>42.9</v>
      </c>
      <c r="CT6" s="35">
        <f t="shared" si="10"/>
        <v>43.36</v>
      </c>
      <c r="CU6" s="35">
        <f t="shared" si="10"/>
        <v>42.56</v>
      </c>
      <c r="CV6" s="35">
        <f t="shared" si="10"/>
        <v>42.47</v>
      </c>
      <c r="CW6" s="34" t="str">
        <f>IF(CW7="","",IF(CW7="-","【-】","【"&amp;SUBSTITUTE(TEXT(CW7,"#,##0.00"),"-","△")&amp;"】"))</f>
        <v>【42.86】</v>
      </c>
      <c r="CX6" s="35">
        <f>IF(CX7="",NA(),CX7)</f>
        <v>88.89</v>
      </c>
      <c r="CY6" s="35">
        <f t="shared" ref="CY6:DG6" si="11">IF(CY7="",NA(),CY7)</f>
        <v>89.04</v>
      </c>
      <c r="CZ6" s="35">
        <f t="shared" si="11"/>
        <v>91.23</v>
      </c>
      <c r="DA6" s="35">
        <f t="shared" si="11"/>
        <v>91.27</v>
      </c>
      <c r="DB6" s="35">
        <f t="shared" si="11"/>
        <v>91.75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104256</v>
      </c>
      <c r="D7" s="37">
        <v>47</v>
      </c>
      <c r="E7" s="37">
        <v>17</v>
      </c>
      <c r="F7" s="37">
        <v>4</v>
      </c>
      <c r="G7" s="37">
        <v>0</v>
      </c>
      <c r="H7" s="37" t="s">
        <v>98</v>
      </c>
      <c r="I7" s="37" t="s">
        <v>99</v>
      </c>
      <c r="J7" s="37" t="s">
        <v>100</v>
      </c>
      <c r="K7" s="37" t="s">
        <v>101</v>
      </c>
      <c r="L7" s="37" t="s">
        <v>102</v>
      </c>
      <c r="M7" s="37" t="s">
        <v>103</v>
      </c>
      <c r="N7" s="38" t="s">
        <v>104</v>
      </c>
      <c r="O7" s="38" t="s">
        <v>105</v>
      </c>
      <c r="P7" s="38">
        <v>40.08</v>
      </c>
      <c r="Q7" s="38">
        <v>90.97</v>
      </c>
      <c r="R7" s="38">
        <v>4403</v>
      </c>
      <c r="S7" s="38">
        <v>9514</v>
      </c>
      <c r="T7" s="38">
        <v>337.58</v>
      </c>
      <c r="U7" s="38">
        <v>28.18</v>
      </c>
      <c r="V7" s="38">
        <v>3816</v>
      </c>
      <c r="W7" s="38">
        <v>1.94</v>
      </c>
      <c r="X7" s="38">
        <v>1967.01</v>
      </c>
      <c r="Y7" s="38">
        <v>89.05</v>
      </c>
      <c r="Z7" s="38">
        <v>85.01</v>
      </c>
      <c r="AA7" s="38">
        <v>85.98</v>
      </c>
      <c r="AB7" s="38">
        <v>84.82</v>
      </c>
      <c r="AC7" s="38">
        <v>86.93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1386.11</v>
      </c>
      <c r="BG7" s="38">
        <v>1350.49</v>
      </c>
      <c r="BH7" s="38">
        <v>1078.9100000000001</v>
      </c>
      <c r="BI7" s="38">
        <v>1065.25</v>
      </c>
      <c r="BJ7" s="38">
        <v>978.35</v>
      </c>
      <c r="BK7" s="38">
        <v>1434.89</v>
      </c>
      <c r="BL7" s="38">
        <v>1298.9100000000001</v>
      </c>
      <c r="BM7" s="38">
        <v>1243.71</v>
      </c>
      <c r="BN7" s="38">
        <v>1194.1500000000001</v>
      </c>
      <c r="BO7" s="38">
        <v>1206.79</v>
      </c>
      <c r="BP7" s="38">
        <v>1218.7</v>
      </c>
      <c r="BQ7" s="38">
        <v>64.14</v>
      </c>
      <c r="BR7" s="38">
        <v>63.09</v>
      </c>
      <c r="BS7" s="38">
        <v>63.55</v>
      </c>
      <c r="BT7" s="38">
        <v>63.01</v>
      </c>
      <c r="BU7" s="38">
        <v>62.96</v>
      </c>
      <c r="BV7" s="38">
        <v>66.22</v>
      </c>
      <c r="BW7" s="38">
        <v>69.87</v>
      </c>
      <c r="BX7" s="38">
        <v>74.3</v>
      </c>
      <c r="BY7" s="38">
        <v>72.260000000000005</v>
      </c>
      <c r="BZ7" s="38">
        <v>71.84</v>
      </c>
      <c r="CA7" s="38">
        <v>74.17</v>
      </c>
      <c r="CB7" s="38">
        <v>281.41000000000003</v>
      </c>
      <c r="CC7" s="38">
        <v>287.88</v>
      </c>
      <c r="CD7" s="38">
        <v>283.92</v>
      </c>
      <c r="CE7" s="38">
        <v>288.11</v>
      </c>
      <c r="CF7" s="38">
        <v>289.06</v>
      </c>
      <c r="CG7" s="38">
        <v>246.72</v>
      </c>
      <c r="CH7" s="38">
        <v>234.96</v>
      </c>
      <c r="CI7" s="38">
        <v>221.81</v>
      </c>
      <c r="CJ7" s="38">
        <v>230.02</v>
      </c>
      <c r="CK7" s="38">
        <v>228.47</v>
      </c>
      <c r="CL7" s="38">
        <v>218.56</v>
      </c>
      <c r="CM7" s="38">
        <v>43.35</v>
      </c>
      <c r="CN7" s="38">
        <v>43.1</v>
      </c>
      <c r="CO7" s="38">
        <v>43.56</v>
      </c>
      <c r="CP7" s="38">
        <v>41.99</v>
      </c>
      <c r="CQ7" s="38">
        <v>42.64</v>
      </c>
      <c r="CR7" s="38">
        <v>41.35</v>
      </c>
      <c r="CS7" s="38">
        <v>42.9</v>
      </c>
      <c r="CT7" s="38">
        <v>43.36</v>
      </c>
      <c r="CU7" s="38">
        <v>42.56</v>
      </c>
      <c r="CV7" s="38">
        <v>42.47</v>
      </c>
      <c r="CW7" s="38">
        <v>42.86</v>
      </c>
      <c r="CX7" s="38">
        <v>88.89</v>
      </c>
      <c r="CY7" s="38">
        <v>89.04</v>
      </c>
      <c r="CZ7" s="38">
        <v>91.23</v>
      </c>
      <c r="DA7" s="38">
        <v>91.27</v>
      </c>
      <c r="DB7" s="38">
        <v>91.75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2021-02-17T01:46:02Z</cp:lastPrinted>
  <dcterms:created xsi:type="dcterms:W3CDTF">2020-12-04T02:54:04Z</dcterms:created>
  <dcterms:modified xsi:type="dcterms:W3CDTF">2021-02-17T01:46:04Z</dcterms:modified>
  <cp:category/>
</cp:coreProperties>
</file>