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8"/>
  <workbookPr/>
  <mc:AlternateContent xmlns:mc="http://schemas.openxmlformats.org/markup-compatibility/2006">
    <mc:Choice Requires="x15">
      <x15ac:absPath xmlns:x15ac="http://schemas.microsoft.com/office/spreadsheetml/2010/11/ac" url="C:\Users\goto-tetsuya\Desktop\"/>
    </mc:Choice>
  </mc:AlternateContent>
  <xr:revisionPtr revIDLastSave="0" documentId="13_ncr:1_{73C7115F-0BAF-4E42-AF0D-A747C7C705E6}" xr6:coauthVersionLast="36" xr6:coauthVersionMax="36" xr10:uidLastSave="{00000000-0000-0000-0000-000000000000}"/>
  <workbookProtection workbookAlgorithmName="SHA-512" workbookHashValue="upsPcJksjCqMFowivZUk3jwVbV8Nq0Coc3M7z/C2UUTUTEAdvvbmlnNp0jCbRVjHnUH/Dp58mhU+aiUHw8UU8w==" workbookSaltValue="UlWkBGeJzL9Q85z0FwwiFQ==" workbookSpinCount="100000" lockStructure="1"/>
  <bookViews>
    <workbookView xWindow="0" yWindow="0" windowWidth="20490" windowHeight="755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AD10" i="4" s="1"/>
  <c r="Q6" i="5"/>
  <c r="W10" i="4" s="1"/>
  <c r="P6" i="5"/>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6" i="4"/>
  <c r="J86" i="4"/>
  <c r="I86" i="4"/>
  <c r="E86" i="4"/>
  <c r="AT10" i="4"/>
  <c r="AL10" i="4"/>
  <c r="P10" i="4"/>
  <c r="I10" i="4"/>
  <c r="AT8" i="4"/>
  <c r="AL8" i="4"/>
  <c r="P8" i="4"/>
  <c r="I8" i="4"/>
</calcChain>
</file>

<file path=xl/sharedStrings.xml><?xml version="1.0" encoding="utf-8"?>
<sst xmlns="http://schemas.openxmlformats.org/spreadsheetml/2006/main" count="241" uniqueCount="119">
  <si>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</si>
  <si>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</si>
  <si>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</si>
  <si>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</si>
  <si>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</si>
  <si>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</si>
  <si>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</si>
  <si>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</si>
  <si>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</si>
  <si>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</si>
  <si>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</si>
  <si>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</si>
  <si>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</si>
  <si>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</si>
  <si>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</si>
  <si>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</si>
  <si>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</si>
  <si>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</si>
  <si>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</si>
  <si>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</si>
  <si>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</si>
  <si>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</si>
  <si>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</si>
  <si>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</si>
  <si>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</si>
  <si>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</si>
  <si>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</si>
  <si>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</si>
  <si>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</si>
  <si>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</si>
  <si>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</si>
  <si>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</si>
  <si>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</si>
  <si>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</si>
  <si>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</si>
  <si>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</si>
  <si>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</si>
  <si>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</si>
  <si>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</si>
  <si>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</si>
  <si>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</si>
  <si>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</si>
  <si>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</si>
  <si>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</si>
  <si>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</si>
  <si>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</si>
  <si>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</si>
  <si>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</si>
  <si>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</si>
  <si>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</si>
  <si>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</si>
  <si>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</si>
  <si>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</si>
  <si>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</si>
  <si>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</si>
  <si>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</si>
  <si>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</si>
  <si>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</si>
  <si>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</si>
  <si>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</si>
  <si>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</si>
  <si>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</si>
  <si>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</si>
  <si>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</si>
  <si>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</si>
  <si>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</si>
  <si>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</si>
  <si>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</si>
  <si>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</si>
  <si>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</si>
  <si>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</si>
  <si>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</si>
  <si>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</si>
  <si>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</si>
  <si>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</si>
  <si>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</si>
  <si>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</si>
  <si>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</si>
  <si>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</si>
  <si>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</si>
  <si>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</si>
  <si>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</si>
  <si>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</si>
  <si>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</si>
  <si>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</si>
  <si>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</si>
  <si>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</si>
  <si>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</si>
  <si>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</si>
  <si>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</si>
  <si>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</si>
  <si>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</si>
  <si>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</si>
  <si>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</si>
  <si>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</si>
  <si>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</si>
  <si>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</si>
  <si>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甘楽町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</si>
  <si>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</si>
  <si>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</si>
  <si>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</si>
  <si>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</si>
  <si>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</si>
  <si>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</si>
  <si>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</si>
  <si>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</si>
  <si>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</si>
  <si>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</si>
  <si>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</si>
  <si>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</si>
  <si>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</si>
  <si>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</si>
  <si>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</si>
  <si>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</si>
  <si>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</si>
  <si>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</si>
  <si>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① －
② －
③ 現在は管渠の延長が主要事業であるが、今後はこれまで整備を進めてきた管渠の老朽化対策が必要となってくる。長寿命化・耐震化も含めた改築更新を効率的に進め、適切な維持管理とあわせた計画的なストックマネジメントの導入が重要な課題となっている。</t>
    <rPh sb="28" eb="30">
      <t>コンゴ</t>
    </rPh>
    <rPh sb="35" eb="37">
      <t>セイビ</t>
    </rPh>
    <rPh sb="38" eb="39">
      <t>スス</t>
    </rPh>
    <rPh sb="43" eb="44">
      <t>カン</t>
    </rPh>
    <rPh sb="44" eb="45">
      <t>ミゾ</t>
    </rPh>
    <rPh sb="46" eb="49">
      <t>ロウキュウカ</t>
    </rPh>
    <rPh sb="49" eb="51">
      <t>タイサク</t>
    </rPh>
    <rPh sb="52" eb="54">
      <t>ヒツヨウ</t>
    </rPh>
    <rPh sb="61" eb="65">
      <t>チョウジュミョウカ</t>
    </rPh>
    <rPh sb="66" eb="69">
      <t>タイシンカ</t>
    </rPh>
    <rPh sb="70" eb="71">
      <t>フク</t>
    </rPh>
    <rPh sb="73" eb="75">
      <t>カイチク</t>
    </rPh>
    <rPh sb="75" eb="77">
      <t>コウシン</t>
    </rPh>
    <rPh sb="78" eb="81">
      <t>コウリツテキ</t>
    </rPh>
    <rPh sb="82" eb="83">
      <t>スス</t>
    </rPh>
    <rPh sb="85" eb="87">
      <t>テキセツ</t>
    </rPh>
    <rPh sb="88" eb="90">
      <t>イジ</t>
    </rPh>
    <rPh sb="90" eb="92">
      <t>カンリ</t>
    </rPh>
    <rPh sb="97" eb="100">
      <t>ケイカクテキ</t>
    </rPh>
    <rPh sb="112" eb="114">
      <t>ドウニュウ</t>
    </rPh>
    <rPh sb="115" eb="117">
      <t>ジュウヨウ</t>
    </rPh>
    <rPh sb="118" eb="120">
      <t>カダイ</t>
    </rPh>
    <phoneticPr fontId="4"/>
  </si>
  <si>
    <t>① 整備区域の拡大や城南地区・天引地区の一部が農業集落排水から特環下水に接続となったことにより接続率が向上し、料金収入も増加しているが、修繕費の減少に伴う営業費用の減少により、収益的収支比率は昨年度と比べて増加した。
② －
③ －
④ －
⑤ 整備区域の拡大や城南地区・天引地区の一部が農業集落排水から特環下水に接続となったことにより接続戸数が増加し、料金収入も増加しているため、回収率は平成30年度と比較して上昇した。
⑥ 汚水処理費が年々増加しているが、整備区域の拡大や城南地区・天引地区の一部が農業集落排水から特環下水に接続となったことにより接続率が向上し、有収水量が増加した。そのため、汚水処理原価は横ばいとなっている。
⑦ －
⑧ 接続戸数の増加により接続率が向上し、水洗化率も年々上昇傾向にある。今後もさらなる接続率向上のため、接続推進に努めていきたいと考えている。</t>
    <rPh sb="2" eb="4">
      <t>セイビ</t>
    </rPh>
    <rPh sb="4" eb="6">
      <t>クイキ</t>
    </rPh>
    <rPh sb="7" eb="9">
      <t>カクダイ</t>
    </rPh>
    <rPh sb="10" eb="12">
      <t>ジョウナン</t>
    </rPh>
    <rPh sb="12" eb="14">
      <t>チク</t>
    </rPh>
    <rPh sb="15" eb="17">
      <t>アマビキ</t>
    </rPh>
    <rPh sb="17" eb="19">
      <t>チク</t>
    </rPh>
    <rPh sb="20" eb="22">
      <t>イチブ</t>
    </rPh>
    <rPh sb="23" eb="29">
      <t>ノウギョウシュウラクハイスイ</t>
    </rPh>
    <rPh sb="31" eb="33">
      <t>トッカン</t>
    </rPh>
    <rPh sb="33" eb="35">
      <t>ゲスイ</t>
    </rPh>
    <rPh sb="36" eb="38">
      <t>セツゾク</t>
    </rPh>
    <rPh sb="47" eb="49">
      <t>セツゾク</t>
    </rPh>
    <rPh sb="49" eb="50">
      <t>リツ</t>
    </rPh>
    <rPh sb="51" eb="53">
      <t>コウジョウ</t>
    </rPh>
    <rPh sb="55" eb="57">
      <t>リョウキン</t>
    </rPh>
    <rPh sb="57" eb="59">
      <t>シュウニュウ</t>
    </rPh>
    <rPh sb="60" eb="62">
      <t>ゾウカ</t>
    </rPh>
    <rPh sb="68" eb="71">
      <t>シュウゼンヒ</t>
    </rPh>
    <rPh sb="72" eb="74">
      <t>ゲンショウ</t>
    </rPh>
    <rPh sb="75" eb="76">
      <t>トモナ</t>
    </rPh>
    <rPh sb="77" eb="79">
      <t>エイギョウ</t>
    </rPh>
    <rPh sb="79" eb="81">
      <t>ヒヨウ</t>
    </rPh>
    <rPh sb="82" eb="84">
      <t>ゲンショウ</t>
    </rPh>
    <rPh sb="88" eb="91">
      <t>シュウエキテキ</t>
    </rPh>
    <rPh sb="91" eb="93">
      <t>シュウシ</t>
    </rPh>
    <rPh sb="93" eb="95">
      <t>ヒリツ</t>
    </rPh>
    <rPh sb="96" eb="98">
      <t>サクネン</t>
    </rPh>
    <rPh sb="98" eb="99">
      <t>ド</t>
    </rPh>
    <rPh sb="100" eb="101">
      <t>クラ</t>
    </rPh>
    <rPh sb="103" eb="105">
      <t>ゾウカ</t>
    </rPh>
    <rPh sb="123" eb="125">
      <t>セイビ</t>
    </rPh>
    <rPh sb="125" eb="127">
      <t>クイキ</t>
    </rPh>
    <rPh sb="128" eb="130">
      <t>カクダイ</t>
    </rPh>
    <rPh sb="131" eb="133">
      <t>ジョウナン</t>
    </rPh>
    <rPh sb="133" eb="135">
      <t>チク</t>
    </rPh>
    <rPh sb="136" eb="138">
      <t>アマビキ</t>
    </rPh>
    <rPh sb="138" eb="140">
      <t>チク</t>
    </rPh>
    <rPh sb="141" eb="143">
      <t>イチブ</t>
    </rPh>
    <rPh sb="144" eb="146">
      <t>ノウギョウ</t>
    </rPh>
    <rPh sb="146" eb="148">
      <t>シュウラク</t>
    </rPh>
    <rPh sb="148" eb="150">
      <t>ハイスイ</t>
    </rPh>
    <rPh sb="152" eb="154">
      <t>トッカン</t>
    </rPh>
    <rPh sb="154" eb="156">
      <t>ゲスイ</t>
    </rPh>
    <rPh sb="157" eb="159">
      <t>セツゾク</t>
    </rPh>
    <rPh sb="168" eb="170">
      <t>セツゾク</t>
    </rPh>
    <rPh sb="170" eb="172">
      <t>コスウ</t>
    </rPh>
    <rPh sb="173" eb="175">
      <t>ゾウカ</t>
    </rPh>
    <rPh sb="177" eb="179">
      <t>リョウキン</t>
    </rPh>
    <rPh sb="179" eb="181">
      <t>シュウニュウ</t>
    </rPh>
    <rPh sb="182" eb="184">
      <t>ゾウカ</t>
    </rPh>
    <rPh sb="191" eb="193">
      <t>カイシュウ</t>
    </rPh>
    <rPh sb="193" eb="194">
      <t>リツ</t>
    </rPh>
    <rPh sb="202" eb="204">
      <t>ヒカク</t>
    </rPh>
    <rPh sb="206" eb="208">
      <t>ジョウショウ</t>
    </rPh>
    <rPh sb="214" eb="216">
      <t>オスイ</t>
    </rPh>
    <rPh sb="216" eb="218">
      <t>ショリ</t>
    </rPh>
    <rPh sb="218" eb="219">
      <t>ヒ</t>
    </rPh>
    <rPh sb="220" eb="222">
      <t>ネンネン</t>
    </rPh>
    <rPh sb="222" eb="224">
      <t>ゾウカ</t>
    </rPh>
    <rPh sb="230" eb="232">
      <t>セイビ</t>
    </rPh>
    <rPh sb="232" eb="234">
      <t>クイキ</t>
    </rPh>
    <rPh sb="235" eb="237">
      <t>カクダイ</t>
    </rPh>
    <rPh sb="238" eb="240">
      <t>ジョウナン</t>
    </rPh>
    <rPh sb="240" eb="242">
      <t>チク</t>
    </rPh>
    <rPh sb="243" eb="245">
      <t>アマビキ</t>
    </rPh>
    <rPh sb="245" eb="247">
      <t>チク</t>
    </rPh>
    <rPh sb="248" eb="250">
      <t>イチブ</t>
    </rPh>
    <rPh sb="251" eb="253">
      <t>ノウギョウ</t>
    </rPh>
    <rPh sb="253" eb="255">
      <t>シュウラク</t>
    </rPh>
    <rPh sb="255" eb="257">
      <t>ハイスイ</t>
    </rPh>
    <rPh sb="259" eb="261">
      <t>トッカン</t>
    </rPh>
    <rPh sb="261" eb="263">
      <t>ゲスイ</t>
    </rPh>
    <rPh sb="264" eb="266">
      <t>セツゾク</t>
    </rPh>
    <rPh sb="275" eb="277">
      <t>セツゾク</t>
    </rPh>
    <rPh sb="277" eb="278">
      <t>リツ</t>
    </rPh>
    <rPh sb="279" eb="281">
      <t>コウジョウ</t>
    </rPh>
    <rPh sb="283" eb="287">
      <t>ユウシュウスイリョウ</t>
    </rPh>
    <rPh sb="288" eb="290">
      <t>ゾウカ</t>
    </rPh>
    <rPh sb="298" eb="300">
      <t>オスイ</t>
    </rPh>
    <rPh sb="300" eb="302">
      <t>ショリ</t>
    </rPh>
    <rPh sb="302" eb="304">
      <t>ゲンカ</t>
    </rPh>
    <rPh sb="305" eb="306">
      <t>ヨコ</t>
    </rPh>
    <rPh sb="322" eb="324">
      <t>セツゾク</t>
    </rPh>
    <rPh sb="324" eb="326">
      <t>コスウ</t>
    </rPh>
    <rPh sb="327" eb="329">
      <t>ゾウカ</t>
    </rPh>
    <rPh sb="332" eb="334">
      <t>セツゾク</t>
    </rPh>
    <rPh sb="334" eb="335">
      <t>リツ</t>
    </rPh>
    <rPh sb="336" eb="338">
      <t>コウジョウ</t>
    </rPh>
    <rPh sb="340" eb="343">
      <t>スイセンカ</t>
    </rPh>
    <rPh sb="343" eb="344">
      <t>リツ</t>
    </rPh>
    <rPh sb="345" eb="347">
      <t>ネンネン</t>
    </rPh>
    <rPh sb="347" eb="349">
      <t>ジョウショウ</t>
    </rPh>
    <rPh sb="349" eb="351">
      <t>ケイコウ</t>
    </rPh>
    <rPh sb="355" eb="357">
      <t>コンゴ</t>
    </rPh>
    <rPh sb="362" eb="364">
      <t>セツゾク</t>
    </rPh>
    <rPh sb="364" eb="365">
      <t>リツ</t>
    </rPh>
    <rPh sb="365" eb="367">
      <t>コウジョウ</t>
    </rPh>
    <rPh sb="371" eb="373">
      <t>セツゾク</t>
    </rPh>
    <rPh sb="373" eb="375">
      <t>スイシン</t>
    </rPh>
    <rPh sb="376" eb="377">
      <t>ツト</t>
    </rPh>
    <rPh sb="384" eb="385">
      <t>カンガ</t>
    </rPh>
    <phoneticPr fontId="4"/>
  </si>
  <si>
    <t>　本事業において平成14年度より供用開始しており、平成29年度より城南地区のほぼ全域が、平成30年度より天引地区の一部が農業集落排水から特環下水に接続となった。現状では料金収入のみで維持管理費を賄うことが難しい状況が続いている。さらに事業後の起債償還が膨らみ、下水道財政を圧迫し、一般会計からの繰入金も年々増加している。
　今後は城南上野地区・天引地区の公共下水への編入が計画されており、未接続家庭への水洗化促進及び使用料等により収入の安定化に努めるとともに、事業実施におけるコスト削減により歳出を抑え、経営の安定化を図る。加えて、経営基盤の実態をより正確に把握するため、公営企業会計への移行も予定している。</t>
    <rPh sb="1" eb="2">
      <t>ホン</t>
    </rPh>
    <rPh sb="2" eb="4">
      <t>ジギョウ</t>
    </rPh>
    <rPh sb="8" eb="10">
      <t>ヘイセイ</t>
    </rPh>
    <rPh sb="12" eb="14">
      <t>ネンド</t>
    </rPh>
    <rPh sb="16" eb="18">
      <t>キョウヨウ</t>
    </rPh>
    <rPh sb="18" eb="20">
      <t>カイシ</t>
    </rPh>
    <rPh sb="25" eb="27">
      <t>ヘイセイ</t>
    </rPh>
    <rPh sb="29" eb="31">
      <t>ネンド</t>
    </rPh>
    <rPh sb="33" eb="35">
      <t>ジョウナン</t>
    </rPh>
    <rPh sb="35" eb="37">
      <t>チク</t>
    </rPh>
    <rPh sb="40" eb="42">
      <t>ゼンイキ</t>
    </rPh>
    <rPh sb="44" eb="46">
      <t>ヘイセイ</t>
    </rPh>
    <rPh sb="48" eb="50">
      <t>ネンド</t>
    </rPh>
    <rPh sb="52" eb="54">
      <t>アマビキ</t>
    </rPh>
    <rPh sb="54" eb="56">
      <t>チク</t>
    </rPh>
    <rPh sb="57" eb="59">
      <t>イチブ</t>
    </rPh>
    <rPh sb="60" eb="62">
      <t>ノウギョウ</t>
    </rPh>
    <rPh sb="62" eb="64">
      <t>シュウラク</t>
    </rPh>
    <rPh sb="64" eb="66">
      <t>ハイスイ</t>
    </rPh>
    <rPh sb="68" eb="70">
      <t>トッカン</t>
    </rPh>
    <rPh sb="70" eb="72">
      <t>ゲスイ</t>
    </rPh>
    <rPh sb="73" eb="75">
      <t>セツゾク</t>
    </rPh>
    <rPh sb="80" eb="82">
      <t>ゲンジョウ</t>
    </rPh>
    <rPh sb="84" eb="86">
      <t>リョウキン</t>
    </rPh>
    <rPh sb="86" eb="88">
      <t>シュウニュウ</t>
    </rPh>
    <rPh sb="91" eb="93">
      <t>イジ</t>
    </rPh>
    <rPh sb="93" eb="96">
      <t>カンリヒ</t>
    </rPh>
    <rPh sb="97" eb="98">
      <t>マカナ</t>
    </rPh>
    <rPh sb="102" eb="103">
      <t>ムズカ</t>
    </rPh>
    <rPh sb="105" eb="107">
      <t>ジョウキョウ</t>
    </rPh>
    <rPh sb="108" eb="109">
      <t>ツヅ</t>
    </rPh>
    <rPh sb="117" eb="119">
      <t>ジギョウ</t>
    </rPh>
    <rPh sb="119" eb="120">
      <t>ゴ</t>
    </rPh>
    <rPh sb="121" eb="123">
      <t>キサイ</t>
    </rPh>
    <rPh sb="123" eb="125">
      <t>ショウカン</t>
    </rPh>
    <rPh sb="126" eb="127">
      <t>フク</t>
    </rPh>
    <rPh sb="130" eb="133">
      <t>ゲスイドウ</t>
    </rPh>
    <rPh sb="133" eb="135">
      <t>ザイセイ</t>
    </rPh>
    <rPh sb="136" eb="138">
      <t>アッパク</t>
    </rPh>
    <rPh sb="140" eb="142">
      <t>イッパン</t>
    </rPh>
    <rPh sb="142" eb="144">
      <t>カイケイ</t>
    </rPh>
    <rPh sb="147" eb="149">
      <t>クリイレ</t>
    </rPh>
    <rPh sb="149" eb="150">
      <t>キン</t>
    </rPh>
    <rPh sb="151" eb="153">
      <t>ネンネン</t>
    </rPh>
    <rPh sb="153" eb="155">
      <t>ゾウカ</t>
    </rPh>
    <rPh sb="162" eb="164">
      <t>コンゴ</t>
    </rPh>
    <rPh sb="165" eb="167">
      <t>ジョウナン</t>
    </rPh>
    <rPh sb="167" eb="169">
      <t>ウエノ</t>
    </rPh>
    <rPh sb="169" eb="171">
      <t>チク</t>
    </rPh>
    <rPh sb="172" eb="176">
      <t>アマビキチク</t>
    </rPh>
    <rPh sb="177" eb="179">
      <t>コウキョウ</t>
    </rPh>
    <rPh sb="179" eb="181">
      <t>ゲスイ</t>
    </rPh>
    <rPh sb="183" eb="185">
      <t>ヘンニュウ</t>
    </rPh>
    <rPh sb="186" eb="188">
      <t>ケイカク</t>
    </rPh>
    <rPh sb="194" eb="197">
      <t>ミセツゾク</t>
    </rPh>
    <rPh sb="197" eb="199">
      <t>カテイ</t>
    </rPh>
    <rPh sb="201" eb="204">
      <t>スイセンカ</t>
    </rPh>
    <rPh sb="204" eb="206">
      <t>ソクシン</t>
    </rPh>
    <rPh sb="206" eb="207">
      <t>オヨ</t>
    </rPh>
    <rPh sb="208" eb="211">
      <t>シヨウリョウ</t>
    </rPh>
    <rPh sb="211" eb="212">
      <t>トウ</t>
    </rPh>
    <rPh sb="215" eb="217">
      <t>シュウニュウ</t>
    </rPh>
    <rPh sb="218" eb="221">
      <t>アンテイカ</t>
    </rPh>
    <rPh sb="222" eb="223">
      <t>ツト</t>
    </rPh>
    <rPh sb="230" eb="232">
      <t>ジギョウ</t>
    </rPh>
    <rPh sb="232" eb="234">
      <t>ジッシ</t>
    </rPh>
    <rPh sb="241" eb="243">
      <t>サクゲン</t>
    </rPh>
    <rPh sb="246" eb="248">
      <t>サイシュツ</t>
    </rPh>
    <rPh sb="249" eb="250">
      <t>オサ</t>
    </rPh>
    <rPh sb="252" eb="254">
      <t>ケイエイ</t>
    </rPh>
    <rPh sb="255" eb="257">
      <t>アンテイ</t>
    </rPh>
    <rPh sb="257" eb="258">
      <t>カ</t>
    </rPh>
    <rPh sb="259" eb="260">
      <t>ハカ</t>
    </rPh>
    <rPh sb="262" eb="263">
      <t>クワ</t>
    </rPh>
    <rPh sb="266" eb="270">
      <t>ケイエイキバン</t>
    </rPh>
    <rPh sb="271" eb="273">
      <t>ジッタイ</t>
    </rPh>
    <rPh sb="276" eb="278">
      <t>セイカク</t>
    </rPh>
    <rPh sb="279" eb="281">
      <t>ハアク</t>
    </rPh>
    <rPh sb="286" eb="288">
      <t>コウエイ</t>
    </rPh>
    <rPh sb="288" eb="290">
      <t>キギョウ</t>
    </rPh>
    <rPh sb="290" eb="292">
      <t>カイケイ</t>
    </rPh>
    <rPh sb="294" eb="296">
      <t>イコウ</t>
    </rPh>
    <rPh sb="297" eb="299">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</si>
</sst>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9.0299999999999994</c:v>
                </c:pt>
                <c:pt idx="1">
                  <c:v>8.3800000000000008</c:v>
                </c:pt>
                <c:pt idx="2">
                  <c:v>5.61</c:v>
                </c:pt>
                <c:pt idx="3">
                  <c:v>5.42</c:v>
                </c:pt>
                <c:pt idx="4">
                  <c:v>2.4900000000000002</c:v>
                </c:pt>
              </c:numCache>
            </c:numRef>
          </c:val>
          <c:extLst>
            <c:ext xmlns:c16="http://schemas.microsoft.com/office/drawing/2014/chart" uri="{C3380CC4-5D6E-409C-BE32-E72D297353CC}">
              <c16:uniqueId val="{00000000-AC08-438A-9753-B9E8F66371A9}"/>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0.26</c:v>
                </c:pt>
                <c:pt idx="1">
                  <c:v>0.09</c:v>
                </c:pt>
                <c:pt idx="2">
                  <c:v>0.09</c:v>
                </c:pt>
                <c:pt idx="3">
                  <c:v>0.13</c:v>
                </c:pt>
                <c:pt idx="4">
                  <c:v>0.36</c:v>
                </c:pt>
              </c:numCache>
            </c:numRef>
          </c:val>
          <c:smooth val="0"/>
          <c:extLst>
            <c:ext xmlns:c16="http://schemas.microsoft.com/office/drawing/2014/chart" uri="{C3380CC4-5D6E-409C-BE32-E72D297353CC}">
              <c16:uniqueId val="{00000001-AC08-438A-9753-B9E8F66371A9}"/>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9C2-4B2A-A036-4A74AD5E92E5}"/>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36.65</c:v>
                </c:pt>
                <c:pt idx="1">
                  <c:v>42.9</c:v>
                </c:pt>
                <c:pt idx="2">
                  <c:v>43.36</c:v>
                </c:pt>
                <c:pt idx="3">
                  <c:v>42.56</c:v>
                </c:pt>
                <c:pt idx="4">
                  <c:v>42.47</c:v>
                </c:pt>
              </c:numCache>
            </c:numRef>
          </c:val>
          <c:smooth val="0"/>
          <c:extLst>
            <c:ext xmlns:c16="http://schemas.microsoft.com/office/drawing/2014/chart" uri="{C3380CC4-5D6E-409C-BE32-E72D297353CC}">
              <c16:uniqueId val="{00000001-E9C2-4B2A-A036-4A74AD5E92E5}"/>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61.95</c:v>
                </c:pt>
                <c:pt idx="1">
                  <c:v>62.27</c:v>
                </c:pt>
                <c:pt idx="2">
                  <c:v>65.72</c:v>
                </c:pt>
                <c:pt idx="3">
                  <c:v>68.45</c:v>
                </c:pt>
                <c:pt idx="4">
                  <c:v>69.069999999999993</c:v>
                </c:pt>
              </c:numCache>
            </c:numRef>
          </c:val>
          <c:extLst>
            <c:ext xmlns:c16="http://schemas.microsoft.com/office/drawing/2014/chart" uri="{C3380CC4-5D6E-409C-BE32-E72D297353CC}">
              <c16:uniqueId val="{00000000-C9A8-4F8E-963C-1CFC41F53912}"/>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68.83</c:v>
                </c:pt>
                <c:pt idx="1">
                  <c:v>83.5</c:v>
                </c:pt>
                <c:pt idx="2">
                  <c:v>83.06</c:v>
                </c:pt>
                <c:pt idx="3">
                  <c:v>83.32</c:v>
                </c:pt>
                <c:pt idx="4">
                  <c:v>83.75</c:v>
                </c:pt>
              </c:numCache>
            </c:numRef>
          </c:val>
          <c:smooth val="0"/>
          <c:extLst>
            <c:ext xmlns:c16="http://schemas.microsoft.com/office/drawing/2014/chart" uri="{C3380CC4-5D6E-409C-BE32-E72D297353CC}">
              <c16:uniqueId val="{00000001-C9A8-4F8E-963C-1CFC41F53912}"/>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95.63</c:v>
                </c:pt>
                <c:pt idx="1">
                  <c:v>99.17</c:v>
                </c:pt>
                <c:pt idx="2">
                  <c:v>93.88</c:v>
                </c:pt>
                <c:pt idx="3">
                  <c:v>92.43</c:v>
                </c:pt>
                <c:pt idx="4">
                  <c:v>95.92</c:v>
                </c:pt>
              </c:numCache>
            </c:numRef>
          </c:val>
          <c:extLst>
            <c:ext xmlns:c16="http://schemas.microsoft.com/office/drawing/2014/chart" uri="{C3380CC4-5D6E-409C-BE32-E72D297353CC}">
              <c16:uniqueId val="{00000000-F962-4A6C-99DD-FFA90D5EF8E8}"/>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962-4A6C-99DD-FFA90D5EF8E8}"/>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7BD-4469-808B-02A738F5C6EE}"/>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7BD-4469-808B-02A738F5C6EE}"/>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F81-4170-A457-8DC3C2077C79}"/>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F81-4170-A457-8DC3C2077C79}"/>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957-4CBA-80F5-8F795751B60C}"/>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957-4CBA-80F5-8F795751B60C}"/>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10F-4407-8EA6-56C91A2A7684}"/>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10F-4407-8EA6-56C91A2A7684}"/>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41A-435C-8884-1CF719356D1B}"/>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1673.47</c:v>
                </c:pt>
                <c:pt idx="1">
                  <c:v>1298.9100000000001</c:v>
                </c:pt>
                <c:pt idx="2">
                  <c:v>1243.71</c:v>
                </c:pt>
                <c:pt idx="3">
                  <c:v>1194.1500000000001</c:v>
                </c:pt>
                <c:pt idx="4">
                  <c:v>1206.79</c:v>
                </c:pt>
              </c:numCache>
            </c:numRef>
          </c:val>
          <c:smooth val="0"/>
          <c:extLst>
            <c:ext xmlns:c16="http://schemas.microsoft.com/office/drawing/2014/chart" uri="{C3380CC4-5D6E-409C-BE32-E72D297353CC}">
              <c16:uniqueId val="{00000001-D41A-435C-8884-1CF719356D1B}"/>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86.26</c:v>
                </c:pt>
                <c:pt idx="1">
                  <c:v>84.24</c:v>
                </c:pt>
                <c:pt idx="2">
                  <c:v>87.78</c:v>
                </c:pt>
                <c:pt idx="3">
                  <c:v>85.41</c:v>
                </c:pt>
                <c:pt idx="4">
                  <c:v>87.35</c:v>
                </c:pt>
              </c:numCache>
            </c:numRef>
          </c:val>
          <c:extLst>
            <c:ext xmlns:c16="http://schemas.microsoft.com/office/drawing/2014/chart" uri="{C3380CC4-5D6E-409C-BE32-E72D297353CC}">
              <c16:uniqueId val="{00000000-9040-4CD4-8F18-65AA961EDBDA}"/>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49.22</c:v>
                </c:pt>
                <c:pt idx="1">
                  <c:v>69.87</c:v>
                </c:pt>
                <c:pt idx="2">
                  <c:v>74.3</c:v>
                </c:pt>
                <c:pt idx="3">
                  <c:v>72.260000000000005</c:v>
                </c:pt>
                <c:pt idx="4">
                  <c:v>71.84</c:v>
                </c:pt>
              </c:numCache>
            </c:numRef>
          </c:val>
          <c:smooth val="0"/>
          <c:extLst>
            <c:ext xmlns:c16="http://schemas.microsoft.com/office/drawing/2014/chart" uri="{C3380CC4-5D6E-409C-BE32-E72D297353CC}">
              <c16:uniqueId val="{00000001-9040-4CD4-8F18-65AA961EDBDA}"/>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150</c:v>
                </c:pt>
                <c:pt idx="1">
                  <c:v>178.52</c:v>
                </c:pt>
                <c:pt idx="2">
                  <c:v>150</c:v>
                </c:pt>
                <c:pt idx="3">
                  <c:v>150</c:v>
                </c:pt>
                <c:pt idx="4">
                  <c:v>150</c:v>
                </c:pt>
              </c:numCache>
            </c:numRef>
          </c:val>
          <c:extLst>
            <c:ext xmlns:c16="http://schemas.microsoft.com/office/drawing/2014/chart" uri="{C3380CC4-5D6E-409C-BE32-E72D297353CC}">
              <c16:uniqueId val="{00000000-7372-4179-A552-196C582EF5E0}"/>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332.02</c:v>
                </c:pt>
                <c:pt idx="1">
                  <c:v>234.96</c:v>
                </c:pt>
                <c:pt idx="2">
                  <c:v>221.81</c:v>
                </c:pt>
                <c:pt idx="3">
                  <c:v>230.02</c:v>
                </c:pt>
                <c:pt idx="4">
                  <c:v>228.47</c:v>
                </c:pt>
              </c:numCache>
            </c:numRef>
          </c:val>
          <c:smooth val="0"/>
          <c:extLst>
            <c:ext xmlns:c16="http://schemas.microsoft.com/office/drawing/2014/chart" uri="{C3380CC4-5D6E-409C-BE32-E72D297353CC}">
              <c16:uniqueId val="{00000001-7372-4179-A552-196C582EF5E0}"/>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【1,218.70】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【218.56】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Normal="100" workbookViewId="0"/>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2">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2">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4" t="str">
        <f>データ!H6</f>
        <v>群馬県　甘楽町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2">
      <c r="A8" s="2"/>
      <c r="B8" s="49" t="str">
        <f>データ!I6</f>
        <v>法非適用</v>
      </c>
      <c r="C8" s="49"/>
      <c r="D8" s="49"/>
      <c r="E8" s="49"/>
      <c r="F8" s="49"/>
      <c r="G8" s="49"/>
      <c r="H8" s="49"/>
      <c r="I8" s="49" t="str">
        <f>データ!J6</f>
        <v>下水道事業</v>
      </c>
      <c r="J8" s="49"/>
      <c r="K8" s="49"/>
      <c r="L8" s="49"/>
      <c r="M8" s="49"/>
      <c r="N8" s="49"/>
      <c r="O8" s="49"/>
      <c r="P8" s="49" t="str">
        <f>データ!K6</f>
        <v>特定環境保全公共下水道</v>
      </c>
      <c r="Q8" s="49"/>
      <c r="R8" s="49"/>
      <c r="S8" s="49"/>
      <c r="T8" s="49"/>
      <c r="U8" s="49"/>
      <c r="V8" s="49"/>
      <c r="W8" s="49" t="str">
        <f>データ!L6</f>
        <v>D2</v>
      </c>
      <c r="X8" s="49"/>
      <c r="Y8" s="49"/>
      <c r="Z8" s="49"/>
      <c r="AA8" s="49"/>
      <c r="AB8" s="49"/>
      <c r="AC8" s="49"/>
      <c r="AD8" s="50" t="str">
        <f>データ!$M$6</f>
        <v>非設置</v>
      </c>
      <c r="AE8" s="50"/>
      <c r="AF8" s="50"/>
      <c r="AG8" s="50"/>
      <c r="AH8" s="50"/>
      <c r="AI8" s="50"/>
      <c r="AJ8" s="50"/>
      <c r="AK8" s="3"/>
      <c r="AL8" s="51">
        <f>データ!S6</f>
        <v>13142</v>
      </c>
      <c r="AM8" s="51"/>
      <c r="AN8" s="51"/>
      <c r="AO8" s="51"/>
      <c r="AP8" s="51"/>
      <c r="AQ8" s="51"/>
      <c r="AR8" s="51"/>
      <c r="AS8" s="51"/>
      <c r="AT8" s="46">
        <f>データ!T6</f>
        <v>58.61</v>
      </c>
      <c r="AU8" s="46"/>
      <c r="AV8" s="46"/>
      <c r="AW8" s="46"/>
      <c r="AX8" s="46"/>
      <c r="AY8" s="46"/>
      <c r="AZ8" s="46"/>
      <c r="BA8" s="46"/>
      <c r="BB8" s="46">
        <f>データ!U6</f>
        <v>224.23</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2">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2">
      <c r="A10" s="2"/>
      <c r="B10" s="46" t="str">
        <f>データ!N6</f>
        <v>-</v>
      </c>
      <c r="C10" s="46"/>
      <c r="D10" s="46"/>
      <c r="E10" s="46"/>
      <c r="F10" s="46"/>
      <c r="G10" s="46"/>
      <c r="H10" s="46"/>
      <c r="I10" s="46" t="str">
        <f>データ!O6</f>
        <v>該当数値なし</v>
      </c>
      <c r="J10" s="46"/>
      <c r="K10" s="46"/>
      <c r="L10" s="46"/>
      <c r="M10" s="46"/>
      <c r="N10" s="46"/>
      <c r="O10" s="46"/>
      <c r="P10" s="46">
        <f>データ!P6</f>
        <v>30</v>
      </c>
      <c r="Q10" s="46"/>
      <c r="R10" s="46"/>
      <c r="S10" s="46"/>
      <c r="T10" s="46"/>
      <c r="U10" s="46"/>
      <c r="V10" s="46"/>
      <c r="W10" s="46">
        <f>データ!Q6</f>
        <v>83.27</v>
      </c>
      <c r="X10" s="46"/>
      <c r="Y10" s="46"/>
      <c r="Z10" s="46"/>
      <c r="AA10" s="46"/>
      <c r="AB10" s="46"/>
      <c r="AC10" s="46"/>
      <c r="AD10" s="51">
        <f>データ!R6</f>
        <v>2475</v>
      </c>
      <c r="AE10" s="51"/>
      <c r="AF10" s="51"/>
      <c r="AG10" s="51"/>
      <c r="AH10" s="51"/>
      <c r="AI10" s="51"/>
      <c r="AJ10" s="51"/>
      <c r="AK10" s="2"/>
      <c r="AL10" s="51">
        <f>データ!V6</f>
        <v>3928</v>
      </c>
      <c r="AM10" s="51"/>
      <c r="AN10" s="51"/>
      <c r="AO10" s="51"/>
      <c r="AP10" s="51"/>
      <c r="AQ10" s="51"/>
      <c r="AR10" s="51"/>
      <c r="AS10" s="51"/>
      <c r="AT10" s="46">
        <f>データ!W6</f>
        <v>1.97</v>
      </c>
      <c r="AU10" s="46"/>
      <c r="AV10" s="46"/>
      <c r="AW10" s="46"/>
      <c r="AX10" s="46"/>
      <c r="AY10" s="46"/>
      <c r="AZ10" s="46"/>
      <c r="BA10" s="46"/>
      <c r="BB10" s="46">
        <f>データ!X6</f>
        <v>1993.91</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2">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2">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4" t="s">
        <v>117</v>
      </c>
      <c r="BM16" s="85"/>
      <c r="BN16" s="85"/>
      <c r="BO16" s="85"/>
      <c r="BP16" s="85"/>
      <c r="BQ16" s="85"/>
      <c r="BR16" s="85"/>
      <c r="BS16" s="85"/>
      <c r="BT16" s="85"/>
      <c r="BU16" s="85"/>
      <c r="BV16" s="85"/>
      <c r="BW16" s="85"/>
      <c r="BX16" s="85"/>
      <c r="BY16" s="85"/>
      <c r="BZ16" s="86"/>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4"/>
      <c r="BM17" s="85"/>
      <c r="BN17" s="85"/>
      <c r="BO17" s="85"/>
      <c r="BP17" s="85"/>
      <c r="BQ17" s="85"/>
      <c r="BR17" s="85"/>
      <c r="BS17" s="85"/>
      <c r="BT17" s="85"/>
      <c r="BU17" s="85"/>
      <c r="BV17" s="85"/>
      <c r="BW17" s="85"/>
      <c r="BX17" s="85"/>
      <c r="BY17" s="85"/>
      <c r="BZ17" s="86"/>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4"/>
      <c r="BM18" s="85"/>
      <c r="BN18" s="85"/>
      <c r="BO18" s="85"/>
      <c r="BP18" s="85"/>
      <c r="BQ18" s="85"/>
      <c r="BR18" s="85"/>
      <c r="BS18" s="85"/>
      <c r="BT18" s="85"/>
      <c r="BU18" s="85"/>
      <c r="BV18" s="85"/>
      <c r="BW18" s="85"/>
      <c r="BX18" s="85"/>
      <c r="BY18" s="85"/>
      <c r="BZ18" s="86"/>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4"/>
      <c r="BM19" s="85"/>
      <c r="BN19" s="85"/>
      <c r="BO19" s="85"/>
      <c r="BP19" s="85"/>
      <c r="BQ19" s="85"/>
      <c r="BR19" s="85"/>
      <c r="BS19" s="85"/>
      <c r="BT19" s="85"/>
      <c r="BU19" s="85"/>
      <c r="BV19" s="85"/>
      <c r="BW19" s="85"/>
      <c r="BX19" s="85"/>
      <c r="BY19" s="85"/>
      <c r="BZ19" s="86"/>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4"/>
      <c r="BM20" s="85"/>
      <c r="BN20" s="85"/>
      <c r="BO20" s="85"/>
      <c r="BP20" s="85"/>
      <c r="BQ20" s="85"/>
      <c r="BR20" s="85"/>
      <c r="BS20" s="85"/>
      <c r="BT20" s="85"/>
      <c r="BU20" s="85"/>
      <c r="BV20" s="85"/>
      <c r="BW20" s="85"/>
      <c r="BX20" s="85"/>
      <c r="BY20" s="85"/>
      <c r="BZ20" s="86"/>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4"/>
      <c r="BM21" s="85"/>
      <c r="BN21" s="85"/>
      <c r="BO21" s="85"/>
      <c r="BP21" s="85"/>
      <c r="BQ21" s="85"/>
      <c r="BR21" s="85"/>
      <c r="BS21" s="85"/>
      <c r="BT21" s="85"/>
      <c r="BU21" s="85"/>
      <c r="BV21" s="85"/>
      <c r="BW21" s="85"/>
      <c r="BX21" s="85"/>
      <c r="BY21" s="85"/>
      <c r="BZ21" s="86"/>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4"/>
      <c r="BM22" s="85"/>
      <c r="BN22" s="85"/>
      <c r="BO22" s="85"/>
      <c r="BP22" s="85"/>
      <c r="BQ22" s="85"/>
      <c r="BR22" s="85"/>
      <c r="BS22" s="85"/>
      <c r="BT22" s="85"/>
      <c r="BU22" s="85"/>
      <c r="BV22" s="85"/>
      <c r="BW22" s="85"/>
      <c r="BX22" s="85"/>
      <c r="BY22" s="85"/>
      <c r="BZ22" s="86"/>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4"/>
      <c r="BM23" s="85"/>
      <c r="BN23" s="85"/>
      <c r="BO23" s="85"/>
      <c r="BP23" s="85"/>
      <c r="BQ23" s="85"/>
      <c r="BR23" s="85"/>
      <c r="BS23" s="85"/>
      <c r="BT23" s="85"/>
      <c r="BU23" s="85"/>
      <c r="BV23" s="85"/>
      <c r="BW23" s="85"/>
      <c r="BX23" s="85"/>
      <c r="BY23" s="85"/>
      <c r="BZ23" s="86"/>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4"/>
      <c r="BM24" s="85"/>
      <c r="BN24" s="85"/>
      <c r="BO24" s="85"/>
      <c r="BP24" s="85"/>
      <c r="BQ24" s="85"/>
      <c r="BR24" s="85"/>
      <c r="BS24" s="85"/>
      <c r="BT24" s="85"/>
      <c r="BU24" s="85"/>
      <c r="BV24" s="85"/>
      <c r="BW24" s="85"/>
      <c r="BX24" s="85"/>
      <c r="BY24" s="85"/>
      <c r="BZ24" s="86"/>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4"/>
      <c r="BM25" s="85"/>
      <c r="BN25" s="85"/>
      <c r="BO25" s="85"/>
      <c r="BP25" s="85"/>
      <c r="BQ25" s="85"/>
      <c r="BR25" s="85"/>
      <c r="BS25" s="85"/>
      <c r="BT25" s="85"/>
      <c r="BU25" s="85"/>
      <c r="BV25" s="85"/>
      <c r="BW25" s="85"/>
      <c r="BX25" s="85"/>
      <c r="BY25" s="85"/>
      <c r="BZ25" s="86"/>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4"/>
      <c r="BM26" s="85"/>
      <c r="BN26" s="85"/>
      <c r="BO26" s="85"/>
      <c r="BP26" s="85"/>
      <c r="BQ26" s="85"/>
      <c r="BR26" s="85"/>
      <c r="BS26" s="85"/>
      <c r="BT26" s="85"/>
      <c r="BU26" s="85"/>
      <c r="BV26" s="85"/>
      <c r="BW26" s="85"/>
      <c r="BX26" s="85"/>
      <c r="BY26" s="85"/>
      <c r="BZ26" s="86"/>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4"/>
      <c r="BM27" s="85"/>
      <c r="BN27" s="85"/>
      <c r="BO27" s="85"/>
      <c r="BP27" s="85"/>
      <c r="BQ27" s="85"/>
      <c r="BR27" s="85"/>
      <c r="BS27" s="85"/>
      <c r="BT27" s="85"/>
      <c r="BU27" s="85"/>
      <c r="BV27" s="85"/>
      <c r="BW27" s="85"/>
      <c r="BX27" s="85"/>
      <c r="BY27" s="85"/>
      <c r="BZ27" s="86"/>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4"/>
      <c r="BM28" s="85"/>
      <c r="BN28" s="85"/>
      <c r="BO28" s="85"/>
      <c r="BP28" s="85"/>
      <c r="BQ28" s="85"/>
      <c r="BR28" s="85"/>
      <c r="BS28" s="85"/>
      <c r="BT28" s="85"/>
      <c r="BU28" s="85"/>
      <c r="BV28" s="85"/>
      <c r="BW28" s="85"/>
      <c r="BX28" s="85"/>
      <c r="BY28" s="85"/>
      <c r="BZ28" s="86"/>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4"/>
      <c r="BM29" s="85"/>
      <c r="BN29" s="85"/>
      <c r="BO29" s="85"/>
      <c r="BP29" s="85"/>
      <c r="BQ29" s="85"/>
      <c r="BR29" s="85"/>
      <c r="BS29" s="85"/>
      <c r="BT29" s="85"/>
      <c r="BU29" s="85"/>
      <c r="BV29" s="85"/>
      <c r="BW29" s="85"/>
      <c r="BX29" s="85"/>
      <c r="BY29" s="85"/>
      <c r="BZ29" s="86"/>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4"/>
      <c r="BM30" s="85"/>
      <c r="BN30" s="85"/>
      <c r="BO30" s="85"/>
      <c r="BP30" s="85"/>
      <c r="BQ30" s="85"/>
      <c r="BR30" s="85"/>
      <c r="BS30" s="85"/>
      <c r="BT30" s="85"/>
      <c r="BU30" s="85"/>
      <c r="BV30" s="85"/>
      <c r="BW30" s="85"/>
      <c r="BX30" s="85"/>
      <c r="BY30" s="85"/>
      <c r="BZ30" s="86"/>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4"/>
      <c r="BM31" s="85"/>
      <c r="BN31" s="85"/>
      <c r="BO31" s="85"/>
      <c r="BP31" s="85"/>
      <c r="BQ31" s="85"/>
      <c r="BR31" s="85"/>
      <c r="BS31" s="85"/>
      <c r="BT31" s="85"/>
      <c r="BU31" s="85"/>
      <c r="BV31" s="85"/>
      <c r="BW31" s="85"/>
      <c r="BX31" s="85"/>
      <c r="BY31" s="85"/>
      <c r="BZ31" s="86"/>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4"/>
      <c r="BM32" s="85"/>
      <c r="BN32" s="85"/>
      <c r="BO32" s="85"/>
      <c r="BP32" s="85"/>
      <c r="BQ32" s="85"/>
      <c r="BR32" s="85"/>
      <c r="BS32" s="85"/>
      <c r="BT32" s="85"/>
      <c r="BU32" s="85"/>
      <c r="BV32" s="85"/>
      <c r="BW32" s="85"/>
      <c r="BX32" s="85"/>
      <c r="BY32" s="85"/>
      <c r="BZ32" s="86"/>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4"/>
      <c r="BM33" s="85"/>
      <c r="BN33" s="85"/>
      <c r="BO33" s="85"/>
      <c r="BP33" s="85"/>
      <c r="BQ33" s="85"/>
      <c r="BR33" s="85"/>
      <c r="BS33" s="85"/>
      <c r="BT33" s="85"/>
      <c r="BU33" s="85"/>
      <c r="BV33" s="85"/>
      <c r="BW33" s="85"/>
      <c r="BX33" s="85"/>
      <c r="BY33" s="85"/>
      <c r="BZ33" s="86"/>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4"/>
      <c r="BM34" s="85"/>
      <c r="BN34" s="85"/>
      <c r="BO34" s="85"/>
      <c r="BP34" s="85"/>
      <c r="BQ34" s="85"/>
      <c r="BR34" s="85"/>
      <c r="BS34" s="85"/>
      <c r="BT34" s="85"/>
      <c r="BU34" s="85"/>
      <c r="BV34" s="85"/>
      <c r="BW34" s="85"/>
      <c r="BX34" s="85"/>
      <c r="BY34" s="85"/>
      <c r="BZ34" s="86"/>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4"/>
      <c r="BM35" s="85"/>
      <c r="BN35" s="85"/>
      <c r="BO35" s="85"/>
      <c r="BP35" s="85"/>
      <c r="BQ35" s="85"/>
      <c r="BR35" s="85"/>
      <c r="BS35" s="85"/>
      <c r="BT35" s="85"/>
      <c r="BU35" s="85"/>
      <c r="BV35" s="85"/>
      <c r="BW35" s="85"/>
      <c r="BX35" s="85"/>
      <c r="BY35" s="85"/>
      <c r="BZ35" s="86"/>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4"/>
      <c r="BM36" s="85"/>
      <c r="BN36" s="85"/>
      <c r="BO36" s="85"/>
      <c r="BP36" s="85"/>
      <c r="BQ36" s="85"/>
      <c r="BR36" s="85"/>
      <c r="BS36" s="85"/>
      <c r="BT36" s="85"/>
      <c r="BU36" s="85"/>
      <c r="BV36" s="85"/>
      <c r="BW36" s="85"/>
      <c r="BX36" s="85"/>
      <c r="BY36" s="85"/>
      <c r="BZ36" s="86"/>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4"/>
      <c r="BM37" s="85"/>
      <c r="BN37" s="85"/>
      <c r="BO37" s="85"/>
      <c r="BP37" s="85"/>
      <c r="BQ37" s="85"/>
      <c r="BR37" s="85"/>
      <c r="BS37" s="85"/>
      <c r="BT37" s="85"/>
      <c r="BU37" s="85"/>
      <c r="BV37" s="85"/>
      <c r="BW37" s="85"/>
      <c r="BX37" s="85"/>
      <c r="BY37" s="85"/>
      <c r="BZ37" s="86"/>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4"/>
      <c r="BM38" s="85"/>
      <c r="BN38" s="85"/>
      <c r="BO38" s="85"/>
      <c r="BP38" s="85"/>
      <c r="BQ38" s="85"/>
      <c r="BR38" s="85"/>
      <c r="BS38" s="85"/>
      <c r="BT38" s="85"/>
      <c r="BU38" s="85"/>
      <c r="BV38" s="85"/>
      <c r="BW38" s="85"/>
      <c r="BX38" s="85"/>
      <c r="BY38" s="85"/>
      <c r="BZ38" s="86"/>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4"/>
      <c r="BM39" s="85"/>
      <c r="BN39" s="85"/>
      <c r="BO39" s="85"/>
      <c r="BP39" s="85"/>
      <c r="BQ39" s="85"/>
      <c r="BR39" s="85"/>
      <c r="BS39" s="85"/>
      <c r="BT39" s="85"/>
      <c r="BU39" s="85"/>
      <c r="BV39" s="85"/>
      <c r="BW39" s="85"/>
      <c r="BX39" s="85"/>
      <c r="BY39" s="85"/>
      <c r="BZ39" s="86"/>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4"/>
      <c r="BM40" s="85"/>
      <c r="BN40" s="85"/>
      <c r="BO40" s="85"/>
      <c r="BP40" s="85"/>
      <c r="BQ40" s="85"/>
      <c r="BR40" s="85"/>
      <c r="BS40" s="85"/>
      <c r="BT40" s="85"/>
      <c r="BU40" s="85"/>
      <c r="BV40" s="85"/>
      <c r="BW40" s="85"/>
      <c r="BX40" s="85"/>
      <c r="BY40" s="85"/>
      <c r="BZ40" s="86"/>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4"/>
      <c r="BM41" s="85"/>
      <c r="BN41" s="85"/>
      <c r="BO41" s="85"/>
      <c r="BP41" s="85"/>
      <c r="BQ41" s="85"/>
      <c r="BR41" s="85"/>
      <c r="BS41" s="85"/>
      <c r="BT41" s="85"/>
      <c r="BU41" s="85"/>
      <c r="BV41" s="85"/>
      <c r="BW41" s="85"/>
      <c r="BX41" s="85"/>
      <c r="BY41" s="85"/>
      <c r="BZ41" s="86"/>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4"/>
      <c r="BM42" s="85"/>
      <c r="BN42" s="85"/>
      <c r="BO42" s="85"/>
      <c r="BP42" s="85"/>
      <c r="BQ42" s="85"/>
      <c r="BR42" s="85"/>
      <c r="BS42" s="85"/>
      <c r="BT42" s="85"/>
      <c r="BU42" s="85"/>
      <c r="BV42" s="85"/>
      <c r="BW42" s="85"/>
      <c r="BX42" s="85"/>
      <c r="BY42" s="85"/>
      <c r="BZ42" s="86"/>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4"/>
      <c r="BM43" s="85"/>
      <c r="BN43" s="85"/>
      <c r="BO43" s="85"/>
      <c r="BP43" s="85"/>
      <c r="BQ43" s="85"/>
      <c r="BR43" s="85"/>
      <c r="BS43" s="85"/>
      <c r="BT43" s="85"/>
      <c r="BU43" s="85"/>
      <c r="BV43" s="85"/>
      <c r="BW43" s="85"/>
      <c r="BX43" s="85"/>
      <c r="BY43" s="85"/>
      <c r="BZ43" s="86"/>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7"/>
      <c r="BM44" s="88"/>
      <c r="BN44" s="88"/>
      <c r="BO44" s="88"/>
      <c r="BP44" s="88"/>
      <c r="BQ44" s="88"/>
      <c r="BR44" s="88"/>
      <c r="BS44" s="88"/>
      <c r="BT44" s="88"/>
      <c r="BU44" s="88"/>
      <c r="BV44" s="88"/>
      <c r="BW44" s="88"/>
      <c r="BX44" s="88"/>
      <c r="BY44" s="88"/>
      <c r="BZ44" s="89"/>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116</v>
      </c>
      <c r="BM47" s="55"/>
      <c r="BN47" s="55"/>
      <c r="BO47" s="55"/>
      <c r="BP47" s="55"/>
      <c r="BQ47" s="55"/>
      <c r="BR47" s="55"/>
      <c r="BS47" s="55"/>
      <c r="BT47" s="55"/>
      <c r="BU47" s="55"/>
      <c r="BV47" s="55"/>
      <c r="BW47" s="55"/>
      <c r="BX47" s="55"/>
      <c r="BY47" s="55"/>
      <c r="BZ47" s="56"/>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2">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2">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84" t="s">
        <v>118</v>
      </c>
      <c r="BM66" s="85"/>
      <c r="BN66" s="85"/>
      <c r="BO66" s="85"/>
      <c r="BP66" s="85"/>
      <c r="BQ66" s="85"/>
      <c r="BR66" s="85"/>
      <c r="BS66" s="85"/>
      <c r="BT66" s="85"/>
      <c r="BU66" s="85"/>
      <c r="BV66" s="85"/>
      <c r="BW66" s="85"/>
      <c r="BX66" s="85"/>
      <c r="BY66" s="85"/>
      <c r="BZ66" s="86"/>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84"/>
      <c r="BM67" s="85"/>
      <c r="BN67" s="85"/>
      <c r="BO67" s="85"/>
      <c r="BP67" s="85"/>
      <c r="BQ67" s="85"/>
      <c r="BR67" s="85"/>
      <c r="BS67" s="85"/>
      <c r="BT67" s="85"/>
      <c r="BU67" s="85"/>
      <c r="BV67" s="85"/>
      <c r="BW67" s="85"/>
      <c r="BX67" s="85"/>
      <c r="BY67" s="85"/>
      <c r="BZ67" s="86"/>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84"/>
      <c r="BM68" s="85"/>
      <c r="BN68" s="85"/>
      <c r="BO68" s="85"/>
      <c r="BP68" s="85"/>
      <c r="BQ68" s="85"/>
      <c r="BR68" s="85"/>
      <c r="BS68" s="85"/>
      <c r="BT68" s="85"/>
      <c r="BU68" s="85"/>
      <c r="BV68" s="85"/>
      <c r="BW68" s="85"/>
      <c r="BX68" s="85"/>
      <c r="BY68" s="85"/>
      <c r="BZ68" s="86"/>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84"/>
      <c r="BM69" s="85"/>
      <c r="BN69" s="85"/>
      <c r="BO69" s="85"/>
      <c r="BP69" s="85"/>
      <c r="BQ69" s="85"/>
      <c r="BR69" s="85"/>
      <c r="BS69" s="85"/>
      <c r="BT69" s="85"/>
      <c r="BU69" s="85"/>
      <c r="BV69" s="85"/>
      <c r="BW69" s="85"/>
      <c r="BX69" s="85"/>
      <c r="BY69" s="85"/>
      <c r="BZ69" s="86"/>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84"/>
      <c r="BM70" s="85"/>
      <c r="BN70" s="85"/>
      <c r="BO70" s="85"/>
      <c r="BP70" s="85"/>
      <c r="BQ70" s="85"/>
      <c r="BR70" s="85"/>
      <c r="BS70" s="85"/>
      <c r="BT70" s="85"/>
      <c r="BU70" s="85"/>
      <c r="BV70" s="85"/>
      <c r="BW70" s="85"/>
      <c r="BX70" s="85"/>
      <c r="BY70" s="85"/>
      <c r="BZ70" s="86"/>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84"/>
      <c r="BM71" s="85"/>
      <c r="BN71" s="85"/>
      <c r="BO71" s="85"/>
      <c r="BP71" s="85"/>
      <c r="BQ71" s="85"/>
      <c r="BR71" s="85"/>
      <c r="BS71" s="85"/>
      <c r="BT71" s="85"/>
      <c r="BU71" s="85"/>
      <c r="BV71" s="85"/>
      <c r="BW71" s="85"/>
      <c r="BX71" s="85"/>
      <c r="BY71" s="85"/>
      <c r="BZ71" s="86"/>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84"/>
      <c r="BM72" s="85"/>
      <c r="BN72" s="85"/>
      <c r="BO72" s="85"/>
      <c r="BP72" s="85"/>
      <c r="BQ72" s="85"/>
      <c r="BR72" s="85"/>
      <c r="BS72" s="85"/>
      <c r="BT72" s="85"/>
      <c r="BU72" s="85"/>
      <c r="BV72" s="85"/>
      <c r="BW72" s="85"/>
      <c r="BX72" s="85"/>
      <c r="BY72" s="85"/>
      <c r="BZ72" s="86"/>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84"/>
      <c r="BM73" s="85"/>
      <c r="BN73" s="85"/>
      <c r="BO73" s="85"/>
      <c r="BP73" s="85"/>
      <c r="BQ73" s="85"/>
      <c r="BR73" s="85"/>
      <c r="BS73" s="85"/>
      <c r="BT73" s="85"/>
      <c r="BU73" s="85"/>
      <c r="BV73" s="85"/>
      <c r="BW73" s="85"/>
      <c r="BX73" s="85"/>
      <c r="BY73" s="85"/>
      <c r="BZ73" s="86"/>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84"/>
      <c r="BM74" s="85"/>
      <c r="BN74" s="85"/>
      <c r="BO74" s="85"/>
      <c r="BP74" s="85"/>
      <c r="BQ74" s="85"/>
      <c r="BR74" s="85"/>
      <c r="BS74" s="85"/>
      <c r="BT74" s="85"/>
      <c r="BU74" s="85"/>
      <c r="BV74" s="85"/>
      <c r="BW74" s="85"/>
      <c r="BX74" s="85"/>
      <c r="BY74" s="85"/>
      <c r="BZ74" s="86"/>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84"/>
      <c r="BM75" s="85"/>
      <c r="BN75" s="85"/>
      <c r="BO75" s="85"/>
      <c r="BP75" s="85"/>
      <c r="BQ75" s="85"/>
      <c r="BR75" s="85"/>
      <c r="BS75" s="85"/>
      <c r="BT75" s="85"/>
      <c r="BU75" s="85"/>
      <c r="BV75" s="85"/>
      <c r="BW75" s="85"/>
      <c r="BX75" s="85"/>
      <c r="BY75" s="85"/>
      <c r="BZ75" s="86"/>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84"/>
      <c r="BM76" s="85"/>
      <c r="BN76" s="85"/>
      <c r="BO76" s="85"/>
      <c r="BP76" s="85"/>
      <c r="BQ76" s="85"/>
      <c r="BR76" s="85"/>
      <c r="BS76" s="85"/>
      <c r="BT76" s="85"/>
      <c r="BU76" s="85"/>
      <c r="BV76" s="85"/>
      <c r="BW76" s="85"/>
      <c r="BX76" s="85"/>
      <c r="BY76" s="85"/>
      <c r="BZ76" s="86"/>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84"/>
      <c r="BM77" s="85"/>
      <c r="BN77" s="85"/>
      <c r="BO77" s="85"/>
      <c r="BP77" s="85"/>
      <c r="BQ77" s="85"/>
      <c r="BR77" s="85"/>
      <c r="BS77" s="85"/>
      <c r="BT77" s="85"/>
      <c r="BU77" s="85"/>
      <c r="BV77" s="85"/>
      <c r="BW77" s="85"/>
      <c r="BX77" s="85"/>
      <c r="BY77" s="85"/>
      <c r="BZ77" s="86"/>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84"/>
      <c r="BM78" s="85"/>
      <c r="BN78" s="85"/>
      <c r="BO78" s="85"/>
      <c r="BP78" s="85"/>
      <c r="BQ78" s="85"/>
      <c r="BR78" s="85"/>
      <c r="BS78" s="85"/>
      <c r="BT78" s="85"/>
      <c r="BU78" s="85"/>
      <c r="BV78" s="85"/>
      <c r="BW78" s="85"/>
      <c r="BX78" s="85"/>
      <c r="BY78" s="85"/>
      <c r="BZ78" s="86"/>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84"/>
      <c r="BM79" s="85"/>
      <c r="BN79" s="85"/>
      <c r="BO79" s="85"/>
      <c r="BP79" s="85"/>
      <c r="BQ79" s="85"/>
      <c r="BR79" s="85"/>
      <c r="BS79" s="85"/>
      <c r="BT79" s="85"/>
      <c r="BU79" s="85"/>
      <c r="BV79" s="85"/>
      <c r="BW79" s="85"/>
      <c r="BX79" s="85"/>
      <c r="BY79" s="85"/>
      <c r="BZ79" s="86"/>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84"/>
      <c r="BM80" s="85"/>
      <c r="BN80" s="85"/>
      <c r="BO80" s="85"/>
      <c r="BP80" s="85"/>
      <c r="BQ80" s="85"/>
      <c r="BR80" s="85"/>
      <c r="BS80" s="85"/>
      <c r="BT80" s="85"/>
      <c r="BU80" s="85"/>
      <c r="BV80" s="85"/>
      <c r="BW80" s="85"/>
      <c r="BX80" s="85"/>
      <c r="BY80" s="85"/>
      <c r="BZ80" s="86"/>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84"/>
      <c r="BM81" s="85"/>
      <c r="BN81" s="85"/>
      <c r="BO81" s="85"/>
      <c r="BP81" s="85"/>
      <c r="BQ81" s="85"/>
      <c r="BR81" s="85"/>
      <c r="BS81" s="85"/>
      <c r="BT81" s="85"/>
      <c r="BU81" s="85"/>
      <c r="BV81" s="85"/>
      <c r="BW81" s="85"/>
      <c r="BX81" s="85"/>
      <c r="BY81" s="85"/>
      <c r="BZ81" s="86"/>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7"/>
      <c r="BM82" s="88"/>
      <c r="BN82" s="88"/>
      <c r="BO82" s="88"/>
      <c r="BP82" s="88"/>
      <c r="BQ82" s="88"/>
      <c r="BR82" s="88"/>
      <c r="BS82" s="88"/>
      <c r="BT82" s="88"/>
      <c r="BU82" s="88"/>
      <c r="BV82" s="88"/>
      <c r="BW82" s="88"/>
      <c r="BX82" s="88"/>
      <c r="BY82" s="88"/>
      <c r="BZ82" s="89"/>
    </row>
    <row r="83" spans="1:78" x14ac:dyDescent="0.2">
      <c r="C83" s="2" t="s">
        <v>30</v>
      </c>
    </row>
    <row r="84" spans="1:78" x14ac:dyDescent="0.2">
      <c r="C84" s="2"/>
    </row>
    <row r="85" spans="1:78" hidden="1" x14ac:dyDescent="0.2">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2">
      <c r="B86" s="26"/>
      <c r="C86" s="26"/>
      <c r="D86" s="26"/>
      <c r="E86" s="26" t="str">
        <f>データ!AI6</f>
        <v/>
      </c>
      <c r="F86" s="26" t="s">
        <v>43</v>
      </c>
      <c r="G86" s="26" t="s">
        <v>43</v>
      </c>
      <c r="H86" s="26" t="str">
        <f>データ!BP6</f>
        <v>【1,218.70】</v>
      </c>
      <c r="I86" s="26" t="str">
        <f>データ!CA6</f>
        <v>【74.17】</v>
      </c>
      <c r="J86" s="26" t="str">
        <f>データ!CL6</f>
        <v>【218.56】</v>
      </c>
      <c r="K86" s="26" t="str">
        <f>データ!CW6</f>
        <v>【42.86】</v>
      </c>
      <c r="L86" s="26" t="str">
        <f>データ!DH6</f>
        <v>【84.20】</v>
      </c>
      <c r="M86" s="26" t="s">
        <v>43</v>
      </c>
      <c r="N86" s="26" t="s">
        <v>43</v>
      </c>
      <c r="O86" s="26" t="str">
        <f>データ!EO6</f>
        <v>【0.28】</v>
      </c>
    </row>
  </sheetData>
  <sheetProtection algorithmName="SHA-512" hashValue="vgVMbT4H7FdY+VRr+rSqpybdn8I2d9yhd9cYw9Ij3iRAv8755VD1GhFzsWD7LP86yzoPTgCcoegewBZ+kwxxFA==" saltValue="4RO2EdXobz43cQ9JhqOSj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 x14ac:dyDescent="0.2"/>
  <cols>
    <col min="2" max="144" width="11.90625" customWidth="1"/>
  </cols>
  <sheetData>
    <row r="1" spans="1:145" x14ac:dyDescent="0.2">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2">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2">
      <c r="A3" s="28" t="s">
        <v>46</v>
      </c>
      <c r="B3" s="29" t="s">
        <v>47</v>
      </c>
      <c r="C3" s="29" t="s">
        <v>48</v>
      </c>
      <c r="D3" s="29" t="s">
        <v>49</v>
      </c>
      <c r="E3" s="29" t="s">
        <v>50</v>
      </c>
      <c r="F3" s="29" t="s">
        <v>51</v>
      </c>
      <c r="G3" s="29" t="s">
        <v>52</v>
      </c>
      <c r="H3" s="77" t="s">
        <v>53</v>
      </c>
      <c r="I3" s="78"/>
      <c r="J3" s="78"/>
      <c r="K3" s="78"/>
      <c r="L3" s="78"/>
      <c r="M3" s="78"/>
      <c r="N3" s="78"/>
      <c r="O3" s="78"/>
      <c r="P3" s="78"/>
      <c r="Q3" s="78"/>
      <c r="R3" s="78"/>
      <c r="S3" s="78"/>
      <c r="T3" s="78"/>
      <c r="U3" s="78"/>
      <c r="V3" s="78"/>
      <c r="W3" s="78"/>
      <c r="X3" s="79"/>
      <c r="Y3" s="83" t="s">
        <v>54</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55</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2">
      <c r="A4" s="28" t="s">
        <v>56</v>
      </c>
      <c r="B4" s="30"/>
      <c r="C4" s="30"/>
      <c r="D4" s="30"/>
      <c r="E4" s="30"/>
      <c r="F4" s="30"/>
      <c r="G4" s="30"/>
      <c r="H4" s="80"/>
      <c r="I4" s="81"/>
      <c r="J4" s="81"/>
      <c r="K4" s="81"/>
      <c r="L4" s="81"/>
      <c r="M4" s="81"/>
      <c r="N4" s="81"/>
      <c r="O4" s="81"/>
      <c r="P4" s="81"/>
      <c r="Q4" s="81"/>
      <c r="R4" s="81"/>
      <c r="S4" s="81"/>
      <c r="T4" s="81"/>
      <c r="U4" s="81"/>
      <c r="V4" s="81"/>
      <c r="W4" s="81"/>
      <c r="X4" s="82"/>
      <c r="Y4" s="76" t="s">
        <v>57</v>
      </c>
      <c r="Z4" s="76"/>
      <c r="AA4" s="76"/>
      <c r="AB4" s="76"/>
      <c r="AC4" s="76"/>
      <c r="AD4" s="76"/>
      <c r="AE4" s="76"/>
      <c r="AF4" s="76"/>
      <c r="AG4" s="76"/>
      <c r="AH4" s="76"/>
      <c r="AI4" s="76"/>
      <c r="AJ4" s="76" t="s">
        <v>58</v>
      </c>
      <c r="AK4" s="76"/>
      <c r="AL4" s="76"/>
      <c r="AM4" s="76"/>
      <c r="AN4" s="76"/>
      <c r="AO4" s="76"/>
      <c r="AP4" s="76"/>
      <c r="AQ4" s="76"/>
      <c r="AR4" s="76"/>
      <c r="AS4" s="76"/>
      <c r="AT4" s="76"/>
      <c r="AU4" s="76" t="s">
        <v>59</v>
      </c>
      <c r="AV4" s="76"/>
      <c r="AW4" s="76"/>
      <c r="AX4" s="76"/>
      <c r="AY4" s="76"/>
      <c r="AZ4" s="76"/>
      <c r="BA4" s="76"/>
      <c r="BB4" s="76"/>
      <c r="BC4" s="76"/>
      <c r="BD4" s="76"/>
      <c r="BE4" s="76"/>
      <c r="BF4" s="76" t="s">
        <v>60</v>
      </c>
      <c r="BG4" s="76"/>
      <c r="BH4" s="76"/>
      <c r="BI4" s="76"/>
      <c r="BJ4" s="76"/>
      <c r="BK4" s="76"/>
      <c r="BL4" s="76"/>
      <c r="BM4" s="76"/>
      <c r="BN4" s="76"/>
      <c r="BO4" s="76"/>
      <c r="BP4" s="76"/>
      <c r="BQ4" s="76" t="s">
        <v>61</v>
      </c>
      <c r="BR4" s="76"/>
      <c r="BS4" s="76"/>
      <c r="BT4" s="76"/>
      <c r="BU4" s="76"/>
      <c r="BV4" s="76"/>
      <c r="BW4" s="76"/>
      <c r="BX4" s="76"/>
      <c r="BY4" s="76"/>
      <c r="BZ4" s="76"/>
      <c r="CA4" s="76"/>
      <c r="CB4" s="76" t="s">
        <v>62</v>
      </c>
      <c r="CC4" s="76"/>
      <c r="CD4" s="76"/>
      <c r="CE4" s="76"/>
      <c r="CF4" s="76"/>
      <c r="CG4" s="76"/>
      <c r="CH4" s="76"/>
      <c r="CI4" s="76"/>
      <c r="CJ4" s="76"/>
      <c r="CK4" s="76"/>
      <c r="CL4" s="76"/>
      <c r="CM4" s="76" t="s">
        <v>63</v>
      </c>
      <c r="CN4" s="76"/>
      <c r="CO4" s="76"/>
      <c r="CP4" s="76"/>
      <c r="CQ4" s="76"/>
      <c r="CR4" s="76"/>
      <c r="CS4" s="76"/>
      <c r="CT4" s="76"/>
      <c r="CU4" s="76"/>
      <c r="CV4" s="76"/>
      <c r="CW4" s="76"/>
      <c r="CX4" s="76" t="s">
        <v>64</v>
      </c>
      <c r="CY4" s="76"/>
      <c r="CZ4" s="76"/>
      <c r="DA4" s="76"/>
      <c r="DB4" s="76"/>
      <c r="DC4" s="76"/>
      <c r="DD4" s="76"/>
      <c r="DE4" s="76"/>
      <c r="DF4" s="76"/>
      <c r="DG4" s="76"/>
      <c r="DH4" s="76"/>
      <c r="DI4" s="76" t="s">
        <v>65</v>
      </c>
      <c r="DJ4" s="76"/>
      <c r="DK4" s="76"/>
      <c r="DL4" s="76"/>
      <c r="DM4" s="76"/>
      <c r="DN4" s="76"/>
      <c r="DO4" s="76"/>
      <c r="DP4" s="76"/>
      <c r="DQ4" s="76"/>
      <c r="DR4" s="76"/>
      <c r="DS4" s="76"/>
      <c r="DT4" s="76" t="s">
        <v>66</v>
      </c>
      <c r="DU4" s="76"/>
      <c r="DV4" s="76"/>
      <c r="DW4" s="76"/>
      <c r="DX4" s="76"/>
      <c r="DY4" s="76"/>
      <c r="DZ4" s="76"/>
      <c r="EA4" s="76"/>
      <c r="EB4" s="76"/>
      <c r="EC4" s="76"/>
      <c r="ED4" s="76"/>
      <c r="EE4" s="76" t="s">
        <v>67</v>
      </c>
      <c r="EF4" s="76"/>
      <c r="EG4" s="76"/>
      <c r="EH4" s="76"/>
      <c r="EI4" s="76"/>
      <c r="EJ4" s="76"/>
      <c r="EK4" s="76"/>
      <c r="EL4" s="76"/>
      <c r="EM4" s="76"/>
      <c r="EN4" s="76"/>
      <c r="EO4" s="76"/>
    </row>
    <row r="5" spans="1:145" x14ac:dyDescent="0.2">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2">
      <c r="A6" s="28" t="s">
        <v>96</v>
      </c>
      <c r="B6" s="33">
        <f>B7</f>
        <v>2019</v>
      </c>
      <c r="C6" s="33">
        <f t="shared" ref="C6:X6" si="3">C7</f>
        <v>103845</v>
      </c>
      <c r="D6" s="33">
        <f t="shared" si="3"/>
        <v>47</v>
      </c>
      <c r="E6" s="33">
        <f t="shared" si="3"/>
        <v>17</v>
      </c>
      <c r="F6" s="33">
        <f t="shared" si="3"/>
        <v>4</v>
      </c>
      <c r="G6" s="33">
        <f t="shared" si="3"/>
        <v>0</v>
      </c>
      <c r="H6" s="33" t="str">
        <f t="shared" si="3"/>
        <v>群馬県　甘楽町</v>
      </c>
      <c r="I6" s="33" t="str">
        <f t="shared" si="3"/>
        <v>法非適用</v>
      </c>
      <c r="J6" s="33" t="str">
        <f t="shared" si="3"/>
        <v>下水道事業</v>
      </c>
      <c r="K6" s="33" t="str">
        <f t="shared" si="3"/>
        <v>特定環境保全公共下水道</v>
      </c>
      <c r="L6" s="33" t="str">
        <f t="shared" si="3"/>
        <v>D2</v>
      </c>
      <c r="M6" s="33" t="str">
        <f t="shared" si="3"/>
        <v>非設置</v>
      </c>
      <c r="N6" s="34" t="str">
        <f t="shared" si="3"/>
        <v>-</v>
      </c>
      <c r="O6" s="34" t="str">
        <f t="shared" si="3"/>
        <v>該当数値なし</v>
      </c>
      <c r="P6" s="34">
        <f t="shared" si="3"/>
        <v>30</v>
      </c>
      <c r="Q6" s="34">
        <f t="shared" si="3"/>
        <v>83.27</v>
      </c>
      <c r="R6" s="34">
        <f t="shared" si="3"/>
        <v>2475</v>
      </c>
      <c r="S6" s="34">
        <f t="shared" si="3"/>
        <v>13142</v>
      </c>
      <c r="T6" s="34">
        <f t="shared" si="3"/>
        <v>58.61</v>
      </c>
      <c r="U6" s="34">
        <f t="shared" si="3"/>
        <v>224.23</v>
      </c>
      <c r="V6" s="34">
        <f t="shared" si="3"/>
        <v>3928</v>
      </c>
      <c r="W6" s="34">
        <f t="shared" si="3"/>
        <v>1.97</v>
      </c>
      <c r="X6" s="34">
        <f t="shared" si="3"/>
        <v>1993.91</v>
      </c>
      <c r="Y6" s="35">
        <f>IF(Y7="",NA(),Y7)</f>
        <v>95.63</v>
      </c>
      <c r="Z6" s="35">
        <f t="shared" ref="Z6:AH6" si="4">IF(Z7="",NA(),Z7)</f>
        <v>99.17</v>
      </c>
      <c r="AA6" s="35">
        <f t="shared" si="4"/>
        <v>93.88</v>
      </c>
      <c r="AB6" s="35">
        <f t="shared" si="4"/>
        <v>92.43</v>
      </c>
      <c r="AC6" s="35">
        <f t="shared" si="4"/>
        <v>95.92</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1673.47</v>
      </c>
      <c r="BL6" s="35">
        <f t="shared" si="7"/>
        <v>1298.9100000000001</v>
      </c>
      <c r="BM6" s="35">
        <f t="shared" si="7"/>
        <v>1243.71</v>
      </c>
      <c r="BN6" s="35">
        <f t="shared" si="7"/>
        <v>1194.1500000000001</v>
      </c>
      <c r="BO6" s="35">
        <f t="shared" si="7"/>
        <v>1206.79</v>
      </c>
      <c r="BP6" s="34" t="str">
        <f>IF(BP7="","",IF(BP7="-","【-】","【"&amp;SUBSTITUTE(TEXT(BP7,"#,##0.00"),"-","△")&amp;"】"))</f>
        <v>【1,218.70】</v>
      </c>
      <c r="BQ6" s="35">
        <f>IF(BQ7="",NA(),BQ7)</f>
        <v>86.26</v>
      </c>
      <c r="BR6" s="35">
        <f t="shared" ref="BR6:BZ6" si="8">IF(BR7="",NA(),BR7)</f>
        <v>84.24</v>
      </c>
      <c r="BS6" s="35">
        <f t="shared" si="8"/>
        <v>87.78</v>
      </c>
      <c r="BT6" s="35">
        <f t="shared" si="8"/>
        <v>85.41</v>
      </c>
      <c r="BU6" s="35">
        <f t="shared" si="8"/>
        <v>87.35</v>
      </c>
      <c r="BV6" s="35">
        <f t="shared" si="8"/>
        <v>49.22</v>
      </c>
      <c r="BW6" s="35">
        <f t="shared" si="8"/>
        <v>69.87</v>
      </c>
      <c r="BX6" s="35">
        <f t="shared" si="8"/>
        <v>74.3</v>
      </c>
      <c r="BY6" s="35">
        <f t="shared" si="8"/>
        <v>72.260000000000005</v>
      </c>
      <c r="BZ6" s="35">
        <f t="shared" si="8"/>
        <v>71.84</v>
      </c>
      <c r="CA6" s="34" t="str">
        <f>IF(CA7="","",IF(CA7="-","【-】","【"&amp;SUBSTITUTE(TEXT(CA7,"#,##0.00"),"-","△")&amp;"】"))</f>
        <v>【74.17】</v>
      </c>
      <c r="CB6" s="35">
        <f>IF(CB7="",NA(),CB7)</f>
        <v>150</v>
      </c>
      <c r="CC6" s="35">
        <f t="shared" ref="CC6:CK6" si="9">IF(CC7="",NA(),CC7)</f>
        <v>178.52</v>
      </c>
      <c r="CD6" s="35">
        <f t="shared" si="9"/>
        <v>150</v>
      </c>
      <c r="CE6" s="35">
        <f t="shared" si="9"/>
        <v>150</v>
      </c>
      <c r="CF6" s="35">
        <f t="shared" si="9"/>
        <v>150</v>
      </c>
      <c r="CG6" s="35">
        <f t="shared" si="9"/>
        <v>332.02</v>
      </c>
      <c r="CH6" s="35">
        <f t="shared" si="9"/>
        <v>234.96</v>
      </c>
      <c r="CI6" s="35">
        <f t="shared" si="9"/>
        <v>221.81</v>
      </c>
      <c r="CJ6" s="35">
        <f t="shared" si="9"/>
        <v>230.02</v>
      </c>
      <c r="CK6" s="35">
        <f t="shared" si="9"/>
        <v>228.47</v>
      </c>
      <c r="CL6" s="34" t="str">
        <f>IF(CL7="","",IF(CL7="-","【-】","【"&amp;SUBSTITUTE(TEXT(CL7,"#,##0.00"),"-","△")&amp;"】"))</f>
        <v>【218.56】</v>
      </c>
      <c r="CM6" s="35" t="str">
        <f>IF(CM7="",NA(),CM7)</f>
        <v>-</v>
      </c>
      <c r="CN6" s="35" t="str">
        <f t="shared" ref="CN6:CV6" si="10">IF(CN7="",NA(),CN7)</f>
        <v>-</v>
      </c>
      <c r="CO6" s="35" t="str">
        <f t="shared" si="10"/>
        <v>-</v>
      </c>
      <c r="CP6" s="35" t="str">
        <f t="shared" si="10"/>
        <v>-</v>
      </c>
      <c r="CQ6" s="35" t="str">
        <f t="shared" si="10"/>
        <v>-</v>
      </c>
      <c r="CR6" s="35">
        <f t="shared" si="10"/>
        <v>36.65</v>
      </c>
      <c r="CS6" s="35">
        <f t="shared" si="10"/>
        <v>42.9</v>
      </c>
      <c r="CT6" s="35">
        <f t="shared" si="10"/>
        <v>43.36</v>
      </c>
      <c r="CU6" s="35">
        <f t="shared" si="10"/>
        <v>42.56</v>
      </c>
      <c r="CV6" s="35">
        <f t="shared" si="10"/>
        <v>42.47</v>
      </c>
      <c r="CW6" s="34" t="str">
        <f>IF(CW7="","",IF(CW7="-","【-】","【"&amp;SUBSTITUTE(TEXT(CW7,"#,##0.00"),"-","△")&amp;"】"))</f>
        <v>【42.86】</v>
      </c>
      <c r="CX6" s="35">
        <f>IF(CX7="",NA(),CX7)</f>
        <v>61.95</v>
      </c>
      <c r="CY6" s="35">
        <f t="shared" ref="CY6:DG6" si="11">IF(CY7="",NA(),CY7)</f>
        <v>62.27</v>
      </c>
      <c r="CZ6" s="35">
        <f t="shared" si="11"/>
        <v>65.72</v>
      </c>
      <c r="DA6" s="35">
        <f t="shared" si="11"/>
        <v>68.45</v>
      </c>
      <c r="DB6" s="35">
        <f t="shared" si="11"/>
        <v>69.069999999999993</v>
      </c>
      <c r="DC6" s="35">
        <f t="shared" si="11"/>
        <v>68.83</v>
      </c>
      <c r="DD6" s="35">
        <f t="shared" si="11"/>
        <v>83.5</v>
      </c>
      <c r="DE6" s="35">
        <f t="shared" si="11"/>
        <v>83.06</v>
      </c>
      <c r="DF6" s="35">
        <f t="shared" si="11"/>
        <v>83.32</v>
      </c>
      <c r="DG6" s="35">
        <f t="shared" si="11"/>
        <v>83.75</v>
      </c>
      <c r="DH6" s="34" t="str">
        <f>IF(DH7="","",IF(DH7="-","【-】","【"&amp;SUBSTITUTE(TEXT(DH7,"#,##0.00"),"-","△")&amp;"】"))</f>
        <v>【84.20】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f>IF(EE7="",NA(),EE7)</f>
        <v>9.0299999999999994</v>
      </c>
      <c r="EF6" s="35">
        <f t="shared" ref="EF6:EN6" si="14">IF(EF7="",NA(),EF7)</f>
        <v>8.3800000000000008</v>
      </c>
      <c r="EG6" s="35">
        <f t="shared" si="14"/>
        <v>5.61</v>
      </c>
      <c r="EH6" s="35">
        <f t="shared" si="14"/>
        <v>5.42</v>
      </c>
      <c r="EI6" s="35">
        <f t="shared" si="14"/>
        <v>2.4900000000000002</v>
      </c>
      <c r="EJ6" s="35">
        <f t="shared" si="14"/>
        <v>0.26</v>
      </c>
      <c r="EK6" s="35">
        <f t="shared" si="14"/>
        <v>0.09</v>
      </c>
      <c r="EL6" s="35">
        <f t="shared" si="14"/>
        <v>0.09</v>
      </c>
      <c r="EM6" s="35">
        <f t="shared" si="14"/>
        <v>0.13</v>
      </c>
      <c r="EN6" s="35">
        <f t="shared" si="14"/>
        <v>0.36</v>
      </c>
      <c r="EO6" s="34" t="str">
        <f>IF(EO7="","",IF(EO7="-","【-】","【"&amp;SUBSTITUTE(TEXT(EO7,"#,##0.00"),"-","△")&amp;"】"))</f>
        <v>【0.28】</v>
      </c>
    </row>
    <row r="7" spans="1:145" s="36" customFormat="1" x14ac:dyDescent="0.2">
      <c r="A7" s="28"/>
      <c r="B7" s="37">
        <v>2019</v>
      </c>
      <c r="C7" s="37">
        <v>103845</v>
      </c>
      <c r="D7" s="37">
        <v>47</v>
      </c>
      <c r="E7" s="37">
        <v>17</v>
      </c>
      <c r="F7" s="37">
        <v>4</v>
      </c>
      <c r="G7" s="37">
        <v>0</v>
      </c>
      <c r="H7" s="37" t="s">
        <v>97</v>
      </c>
      <c r="I7" s="37" t="s">
        <v>98</v>
      </c>
      <c r="J7" s="37" t="s">
        <v>99</v>
      </c>
      <c r="K7" s="37" t="s">
        <v>100</v>
      </c>
      <c r="L7" s="37" t="s">
        <v>101</v>
      </c>
      <c r="M7" s="37" t="s">
        <v>102</v>
      </c>
      <c r="N7" s="38" t="s">
        <v>103</v>
      </c>
      <c r="O7" s="38" t="s">
        <v>104</v>
      </c>
      <c r="P7" s="38">
        <v>30</v>
      </c>
      <c r="Q7" s="38">
        <v>83.27</v>
      </c>
      <c r="R7" s="38">
        <v>2475</v>
      </c>
      <c r="S7" s="38">
        <v>13142</v>
      </c>
      <c r="T7" s="38">
        <v>58.61</v>
      </c>
      <c r="U7" s="38">
        <v>224.23</v>
      </c>
      <c r="V7" s="38">
        <v>3928</v>
      </c>
      <c r="W7" s="38">
        <v>1.97</v>
      </c>
      <c r="X7" s="38">
        <v>1993.91</v>
      </c>
      <c r="Y7" s="38">
        <v>95.63</v>
      </c>
      <c r="Z7" s="38">
        <v>99.17</v>
      </c>
      <c r="AA7" s="38">
        <v>93.88</v>
      </c>
      <c r="AB7" s="38">
        <v>92.43</v>
      </c>
      <c r="AC7" s="38">
        <v>95.92</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1673.47</v>
      </c>
      <c r="BL7" s="38">
        <v>1298.9100000000001</v>
      </c>
      <c r="BM7" s="38">
        <v>1243.71</v>
      </c>
      <c r="BN7" s="38">
        <v>1194.1500000000001</v>
      </c>
      <c r="BO7" s="38">
        <v>1206.79</v>
      </c>
      <c r="BP7" s="38">
        <v>1218.7</v>
      </c>
      <c r="BQ7" s="38">
        <v>86.26</v>
      </c>
      <c r="BR7" s="38">
        <v>84.24</v>
      </c>
      <c r="BS7" s="38">
        <v>87.78</v>
      </c>
      <c r="BT7" s="38">
        <v>85.41</v>
      </c>
      <c r="BU7" s="38">
        <v>87.35</v>
      </c>
      <c r="BV7" s="38">
        <v>49.22</v>
      </c>
      <c r="BW7" s="38">
        <v>69.87</v>
      </c>
      <c r="BX7" s="38">
        <v>74.3</v>
      </c>
      <c r="BY7" s="38">
        <v>72.260000000000005</v>
      </c>
      <c r="BZ7" s="38">
        <v>71.84</v>
      </c>
      <c r="CA7" s="38">
        <v>74.17</v>
      </c>
      <c r="CB7" s="38">
        <v>150</v>
      </c>
      <c r="CC7" s="38">
        <v>178.52</v>
      </c>
      <c r="CD7" s="38">
        <v>150</v>
      </c>
      <c r="CE7" s="38">
        <v>150</v>
      </c>
      <c r="CF7" s="38">
        <v>150</v>
      </c>
      <c r="CG7" s="38">
        <v>332.02</v>
      </c>
      <c r="CH7" s="38">
        <v>234.96</v>
      </c>
      <c r="CI7" s="38">
        <v>221.81</v>
      </c>
      <c r="CJ7" s="38">
        <v>230.02</v>
      </c>
      <c r="CK7" s="38">
        <v>228.47</v>
      </c>
      <c r="CL7" s="38">
        <v>218.56</v>
      </c>
      <c r="CM7" s="38" t="s">
        <v>103</v>
      </c>
      <c r="CN7" s="38" t="s">
        <v>103</v>
      </c>
      <c r="CO7" s="38" t="s">
        <v>103</v>
      </c>
      <c r="CP7" s="38" t="s">
        <v>103</v>
      </c>
      <c r="CQ7" s="38" t="s">
        <v>103</v>
      </c>
      <c r="CR7" s="38">
        <v>36.65</v>
      </c>
      <c r="CS7" s="38">
        <v>42.9</v>
      </c>
      <c r="CT7" s="38">
        <v>43.36</v>
      </c>
      <c r="CU7" s="38">
        <v>42.56</v>
      </c>
      <c r="CV7" s="38">
        <v>42.47</v>
      </c>
      <c r="CW7" s="38">
        <v>42.86</v>
      </c>
      <c r="CX7" s="38">
        <v>61.95</v>
      </c>
      <c r="CY7" s="38">
        <v>62.27</v>
      </c>
      <c r="CZ7" s="38">
        <v>65.72</v>
      </c>
      <c r="DA7" s="38">
        <v>68.45</v>
      </c>
      <c r="DB7" s="38">
        <v>69.069999999999993</v>
      </c>
      <c r="DC7" s="38">
        <v>68.83</v>
      </c>
      <c r="DD7" s="38">
        <v>83.5</v>
      </c>
      <c r="DE7" s="38">
        <v>83.06</v>
      </c>
      <c r="DF7" s="38">
        <v>83.32</v>
      </c>
      <c r="DG7" s="38">
        <v>83.75</v>
      </c>
      <c r="DH7" s="38">
        <v>84.2</v>
      </c>
      <c r="DI7" s="38"/>
      <c r="DJ7" s="38"/>
      <c r="DK7" s="38"/>
      <c r="DL7" s="38"/>
      <c r="DM7" s="38"/>
      <c r="DN7" s="38"/>
      <c r="DO7" s="38"/>
      <c r="DP7" s="38"/>
      <c r="DQ7" s="38"/>
      <c r="DR7" s="38"/>
      <c r="DS7" s="38"/>
      <c r="DT7" s="38"/>
      <c r="DU7" s="38"/>
      <c r="DV7" s="38"/>
      <c r="DW7" s="38"/>
      <c r="DX7" s="38"/>
      <c r="DY7" s="38"/>
      <c r="DZ7" s="38"/>
      <c r="EA7" s="38"/>
      <c r="EB7" s="38"/>
      <c r="EC7" s="38"/>
      <c r="ED7" s="38"/>
      <c r="EE7" s="38">
        <v>9.0299999999999994</v>
      </c>
      <c r="EF7" s="38">
        <v>8.3800000000000008</v>
      </c>
      <c r="EG7" s="38">
        <v>5.61</v>
      </c>
      <c r="EH7" s="38">
        <v>5.42</v>
      </c>
      <c r="EI7" s="38">
        <v>2.4900000000000002</v>
      </c>
      <c r="EJ7" s="38">
        <v>0.26</v>
      </c>
      <c r="EK7" s="38">
        <v>0.09</v>
      </c>
      <c r="EL7" s="38">
        <v>0.09</v>
      </c>
      <c r="EM7" s="38">
        <v>0.13</v>
      </c>
      <c r="EN7" s="38">
        <v>0.36</v>
      </c>
      <c r="EO7" s="38">
        <v>0.28000000000000003</v>
      </c>
    </row>
    <row r="8" spans="1:145"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2">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2">
      <c r="A10" s="40" t="s">
        <v>47</v>
      </c>
      <c r="B10" s="41">
        <f t="shared" ref="B10:E10" si="15">DATEVALUE($B7+12-B11&amp;"/1/"&amp;B12)</f>
        <v>46388</v>
      </c>
      <c r="C10" s="41">
        <f t="shared" si="15"/>
        <v>46753</v>
      </c>
      <c r="D10" s="41">
        <f t="shared" si="15"/>
        <v>47119</v>
      </c>
      <c r="E10" s="41">
        <f t="shared" si="15"/>
        <v>47484</v>
      </c>
      <c r="F10" s="42">
        <f>DATEVALUE($B7+12-F11&amp;"/1/"&amp;F12)</f>
        <v>47849</v>
      </c>
    </row>
    <row r="11" spans="1:145" x14ac:dyDescent="0.2">
      <c r="B11">
        <v>4</v>
      </c>
      <c r="C11">
        <v>3</v>
      </c>
      <c r="D11">
        <v>2</v>
      </c>
      <c r="E11">
        <v>1</v>
      </c>
      <c r="F11">
        <v>0</v>
      </c>
      <c r="G11" t="s">
        <v>110</v>
      </c>
    </row>
    <row r="12" spans="1:145" x14ac:dyDescent="0.2">
      <c r="B12">
        <v>1</v>
      </c>
      <c r="C12">
        <v>1</v>
      </c>
      <c r="D12">
        <v>1</v>
      </c>
      <c r="E12">
        <v>1</v>
      </c>
      <c r="F12">
        <v>1</v>
      </c>
      <c r="G12" t="s">
        <v>111</v>
      </c>
    </row>
    <row r="13" spans="1:145" x14ac:dyDescent="0.2">
      <c r="B13" t="s">
        <v>112</v>
      </c>
      <c r="C13" t="s">
        <v>113</v>
      </c>
      <c r="D13" t="s">
        <v>113</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2021-02-15T05:10:42Z</cp:lastPrinted>
  <dcterms:created xsi:type="dcterms:W3CDTF">2020-12-04T02:54:01Z</dcterms:created>
  <dcterms:modified xsi:type="dcterms:W3CDTF">2021-02-15T05:10:44Z</dcterms:modified>
  <cp:category/>
</cp:coreProperties>
</file>