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14○吉岡町\"/>
    </mc:Choice>
  </mc:AlternateContent>
  <xr:revisionPtr revIDLastSave="0" documentId="13_ncr:1_{A82F5F29-0108-42A4-B74D-6AA530BD162F}" xr6:coauthVersionLast="36" xr6:coauthVersionMax="36" xr10:uidLastSave="{00000000-0000-0000-0000-000000000000}"/>
  <workbookProtection workbookAlgorithmName="SHA-512" workbookHashValue="KZd6D0S+Yb6QuuKiXPraGky1mSBtrGRE9TS3GJGeS1uoZvzVpeRGcuTBVsmnTbfz5JOteJ8LkO9yolKyROVRpg==" workbookSaltValue="3+ob2lrSBaMazCshEs8MEQ=="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<sst xmlns="http://schemas.openxmlformats.org/spreadsheetml/2006/main" count="241" uniqueCount="116">
  <si>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</si>
  <si>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</si>
  <si>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</si>
  <si>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</si>
  <si>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</si>
  <si>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</si>
  <si>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</si>
  <si>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</si>
  <si>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</si>
  <si>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</si>
  <si>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</si>
  <si>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</si>
  <si>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</si>
  <si>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</si>
  <si>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</si>
  <si>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</si>
  <si>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</si>
  <si>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</si>
  <si>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</si>
  <si>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</si>
  <si>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</si>
  <si>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</si>
  <si>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</si>
  <si>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</si>
  <si>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</si>
  <si>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</si>
  <si>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</si>
  <si>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</si>
  <si>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</si>
  <si>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</si>
  <si>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</si>
  <si>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</si>
  <si>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</si>
  <si>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</si>
  <si>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</si>
  <si>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</si>
  <si>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</si>
  <si>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</si>
  <si>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</si>
  <si>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</si>
  <si>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</si>
  <si>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</si>
  <si>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</si>
  <si>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</si>
  <si>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</si>
  <si>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</si>
  <si>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</si>
  <si>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</si>
  <si>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</si>
  <si>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</si>
  <si>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</si>
  <si>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</si>
  <si>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</si>
  <si>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</si>
  <si>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</si>
  <si>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</si>
  <si>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</si>
  <si>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</si>
  <si>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</si>
  <si>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</si>
  <si>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</si>
  <si>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</si>
  <si>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</si>
  <si>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</si>
  <si>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</si>
  <si>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</si>
  <si>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</si>
  <si>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</si>
  <si>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</si>
  <si>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</si>
  <si>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</si>
  <si>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</si>
  <si>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</si>
  <si>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</si>
  <si>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</si>
  <si>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</si>
  <si>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</si>
  <si>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</si>
  <si>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</si>
  <si>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</si>
  <si>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</si>
  <si>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</si>
  <si>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</si>
  <si>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</si>
  <si>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</si>
  <si>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</si>
  <si>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</si>
  <si>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</si>
  <si>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</si>
  <si>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</si>
  <si>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</si>
  <si>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</si>
  <si>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</si>
  <si>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</si>
  <si>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</si>
  <si>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</si>
  <si>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</si>
  <si>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</si>
  <si>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</si>
  <si>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法非適用</t>
  </si>
  <si>
    <t>下水道事業</t>
  </si>
  <si>
    <t>D1</t>
  </si>
  <si>
    <t>非設置</t>
  </si>
  <si>
    <t>該当数値なし</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</si>
  <si>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</si>
  <si>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</si>
  <si>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</si>
  <si>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</si>
  <si>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</si>
  <si>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</si>
  <si>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</si>
  <si>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</si>
  <si>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</si>
  <si>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特定環境保全公共下水道事業については、下水道使用料にて業務に係る経費や施設の整備・維持管理に必要な経費を賄う、独立採算の原則のもと運営しております。
　左図⑤の経費回収率について、特定環境保全公共下水道地区は下水道事業開始当初から整備し、現在では整備を完了しております。当初からの整備ということもあり、浄化槽の老朽化等から年々接続率が向上し、経費回収率が高水準で推移しており、汚水処理費の減により、昨年度より比率が良くなっています。
　ただ、今年度も一昨年度の大幅に増加した平均値が微減に留まったため、平均値との乖離も大きいままであるという結果となりました。
　なお、依然として一般会計からの繰入を行っているという現状は変わっておりません。
　左図①収益的収支比率の増については、営業費用、地方債償還金の減が主な要因です。
　また、左図④における企業債残高については、整備が完了していることに伴い、年々債務残高も減少しております。
　今後の対策としては、安定的な使用料収入を得るため、使用料の滞納を最小限に止めるための対策が必要になります。
　また、債務残高についても、適切な資金運用のもと、債務残高の減少傾向を維持・促進していくことが必要になります。</t>
    <rPh sb="23" eb="26">
      <t>シヨウリョウ</t>
    </rPh>
    <rPh sb="195" eb="196">
      <t>ゲン</t>
    </rPh>
    <rPh sb="205" eb="207">
      <t>ヒリツ</t>
    </rPh>
    <rPh sb="208" eb="209">
      <t>ヨ</t>
    </rPh>
    <rPh sb="226" eb="229">
      <t>イッサクネン</t>
    </rPh>
    <rPh sb="229" eb="230">
      <t>ド</t>
    </rPh>
    <rPh sb="231" eb="233">
      <t>オオハバ</t>
    </rPh>
    <rPh sb="234" eb="236">
      <t>ゾウカ</t>
    </rPh>
    <rPh sb="242" eb="244">
      <t>ビゲン</t>
    </rPh>
    <rPh sb="245" eb="246">
      <t>トド</t>
    </rPh>
    <rPh sb="334" eb="335">
      <t>ゾウ</t>
    </rPh>
    <rPh sb="341" eb="343">
      <t>エイギョウ</t>
    </rPh>
    <rPh sb="343" eb="345">
      <t>ヒヨウ</t>
    </rPh>
    <rPh sb="346" eb="349">
      <t>チホウサイ</t>
    </rPh>
    <rPh sb="349" eb="352">
      <t>ショウカンキン</t>
    </rPh>
    <rPh sb="353" eb="354">
      <t>ゲン</t>
    </rPh>
    <rPh sb="355" eb="356">
      <t>オモ</t>
    </rPh>
    <rPh sb="357" eb="359">
      <t>ヨウイン</t>
    </rPh>
    <phoneticPr fontId="13"/>
  </si>
  <si>
    <t>　特定環境保全公共下水道事業については、法非適用企業であり、減価償却を行っておらず、管渠の老朽化率について算定しておりません。
　しかし、下水道事業開始当初に整備を行ったため、比較的老朽化が進行している地区と考えられます。
　上記のことについて、不明水対策調査及び調査に基づいた管内補修工事を実施しております。不明水対策調査にて、TVカメラ等で管内を調査し、異常・破損等が見つかった箇所については、補修を行っています。
　今後の対策としては、管渠の耐用年数を勘案し、ストックマネジメント計画を策定し、管渠の効率的維持管理に努めていく必要があります。</t>
  </si>
  <si>
    <t>　整備が完了しているため、使用料収入等の経営面の健全性を図る必要が出てくると考えられます。使用料収入においては、平成27年度までは平均値を上回っておりましたが、平成28年度からは未納金額が増加傾向にあり、平均値を下回っております。
　また、依然として、一般会計からの繰入も行っております。
　そのため、使用料の滞納を最小限とし、また、下水道の接続率の向上に努めていく必要があります。
　管渠については、整備から年数が経過しているため、ストックマネジメント計画を策定し、効率的維持管理に努めていく必要があると考えられます。</t>
    <rPh sb="56" eb="58">
      <t>ヘイセイ</t>
    </rPh>
    <rPh sb="60" eb="62">
      <t>ネンド</t>
    </rPh>
    <rPh sb="80" eb="82">
      <t>ヘイセイ</t>
    </rPh>
    <rPh sb="84" eb="86">
      <t>ネンド</t>
    </rPh>
    <rPh sb="96" eb="98">
      <t>ケイコウ</t>
    </rPh>
    <rPh sb="230" eb="232">
      <t>サクテイ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</si>
</sst>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15-49D2-8A7A-745EF1F139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0.15</c:v>
                </c:pt>
                <c:pt idx="3">
                  <c:v>0.06</c:v>
                </c:pt>
                <c:pt idx="4">
                  <c:v>0.04</c:v>
                </c:pt>
              </c:numCache>
            </c:numRef>
          </c:val>
          <c:smooth val="0"/>
          <c:extLst>
            <c:ext xmlns:c16="http://schemas.microsoft.com/office/drawing/2014/chart" uri="{C3380CC4-5D6E-409C-BE32-E72D297353CC}">
              <c16:uniqueId val="{00000001-6615-49D2-8A7A-745EF1F139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53-4575-A9BD-6092C4775B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42.38</c:v>
                </c:pt>
                <c:pt idx="3">
                  <c:v>46.17</c:v>
                </c:pt>
                <c:pt idx="4">
                  <c:v>45.68</c:v>
                </c:pt>
              </c:numCache>
            </c:numRef>
          </c:val>
          <c:smooth val="0"/>
          <c:extLst>
            <c:ext xmlns:c16="http://schemas.microsoft.com/office/drawing/2014/chart" uri="{C3380CC4-5D6E-409C-BE32-E72D297353CC}">
              <c16:uniqueId val="{00000001-6153-4575-A9BD-6092C4775B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95.55</c:v>
                </c:pt>
                <c:pt idx="1">
                  <c:v>97.77</c:v>
                </c:pt>
                <c:pt idx="2">
                  <c:v>98.27</c:v>
                </c:pt>
                <c:pt idx="3">
                  <c:v>96.2</c:v>
                </c:pt>
                <c:pt idx="4">
                  <c:v>96.01</c:v>
                </c:pt>
              </c:numCache>
            </c:numRef>
          </c:val>
          <c:extLst>
            <c:ext xmlns:c16="http://schemas.microsoft.com/office/drawing/2014/chart" uri="{C3380CC4-5D6E-409C-BE32-E72D297353CC}">
              <c16:uniqueId val="{00000000-B546-4C9C-A6B8-8B26CC63F4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87.01</c:v>
                </c:pt>
                <c:pt idx="3">
                  <c:v>87.84</c:v>
                </c:pt>
                <c:pt idx="4">
                  <c:v>87.96</c:v>
                </c:pt>
              </c:numCache>
            </c:numRef>
          </c:val>
          <c:smooth val="0"/>
          <c:extLst>
            <c:ext xmlns:c16="http://schemas.microsoft.com/office/drawing/2014/chart" uri="{C3380CC4-5D6E-409C-BE32-E72D297353CC}">
              <c16:uniqueId val="{00000001-B546-4C9C-A6B8-8B26CC63F4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99.07</c:v>
                </c:pt>
                <c:pt idx="1">
                  <c:v>109.33</c:v>
                </c:pt>
                <c:pt idx="2">
                  <c:v>96.86</c:v>
                </c:pt>
                <c:pt idx="3">
                  <c:v>96.56</c:v>
                </c:pt>
                <c:pt idx="4">
                  <c:v>101.59</c:v>
                </c:pt>
              </c:numCache>
            </c:numRef>
          </c:val>
          <c:extLst>
            <c:ext xmlns:c16="http://schemas.microsoft.com/office/drawing/2014/chart" uri="{C3380CC4-5D6E-409C-BE32-E72D297353CC}">
              <c16:uniqueId val="{00000000-910E-4517-B462-231E28E67B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E-4517-B462-231E28E67B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7A-4644-AFAD-72AA40F0D8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7A-4644-AFAD-72AA40F0D8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22-47D5-86C4-1BA0ACD0ED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22-47D5-86C4-1BA0ACD0ED2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13-4371-B124-029396FC2F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13-4371-B124-029396FC2F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84-4877-9B33-9295585CA3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84-4877-9B33-9295585CA3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470.69</c:v>
                </c:pt>
                <c:pt idx="1">
                  <c:v>410.15</c:v>
                </c:pt>
                <c:pt idx="2">
                  <c:v>350.81</c:v>
                </c:pt>
                <c:pt idx="3">
                  <c:v>295.64</c:v>
                </c:pt>
                <c:pt idx="4">
                  <c:v>294.01</c:v>
                </c:pt>
              </c:numCache>
            </c:numRef>
          </c:val>
          <c:extLst>
            <c:ext xmlns:c16="http://schemas.microsoft.com/office/drawing/2014/chart" uri="{C3380CC4-5D6E-409C-BE32-E72D297353CC}">
              <c16:uniqueId val="{00000000-2DBF-460B-A247-FB7DD6E44B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1144.94</c:v>
                </c:pt>
                <c:pt idx="3">
                  <c:v>1252.71</c:v>
                </c:pt>
                <c:pt idx="4">
                  <c:v>1267.3900000000001</c:v>
                </c:pt>
              </c:numCache>
            </c:numRef>
          </c:val>
          <c:smooth val="0"/>
          <c:extLst>
            <c:ext xmlns:c16="http://schemas.microsoft.com/office/drawing/2014/chart" uri="{C3380CC4-5D6E-409C-BE32-E72D297353CC}">
              <c16:uniqueId val="{00000001-2DBF-460B-A247-FB7DD6E44B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76.7</c:v>
                </c:pt>
                <c:pt idx="1">
                  <c:v>68.2</c:v>
                </c:pt>
                <c:pt idx="2">
                  <c:v>66.05</c:v>
                </c:pt>
                <c:pt idx="3">
                  <c:v>66.14</c:v>
                </c:pt>
                <c:pt idx="4">
                  <c:v>70.45</c:v>
                </c:pt>
              </c:numCache>
            </c:numRef>
          </c:val>
          <c:extLst>
            <c:ext xmlns:c16="http://schemas.microsoft.com/office/drawing/2014/chart" uri="{C3380CC4-5D6E-409C-BE32-E72D297353CC}">
              <c16:uniqueId val="{00000000-37DF-491D-B071-871540AC8D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88.16</c:v>
                </c:pt>
                <c:pt idx="3">
                  <c:v>87.03</c:v>
                </c:pt>
                <c:pt idx="4">
                  <c:v>84.3</c:v>
                </c:pt>
              </c:numCache>
            </c:numRef>
          </c:val>
          <c:smooth val="0"/>
          <c:extLst>
            <c:ext xmlns:c16="http://schemas.microsoft.com/office/drawing/2014/chart" uri="{C3380CC4-5D6E-409C-BE32-E72D297353CC}">
              <c16:uniqueId val="{00000001-37DF-491D-B071-871540AC8D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150.97999999999999</c:v>
                </c:pt>
                <c:pt idx="1">
                  <c:v>150.96</c:v>
                </c:pt>
                <c:pt idx="2">
                  <c:v>150</c:v>
                </c:pt>
                <c:pt idx="3">
                  <c:v>150</c:v>
                </c:pt>
                <c:pt idx="4">
                  <c:v>133.80000000000001</c:v>
                </c:pt>
              </c:numCache>
            </c:numRef>
          </c:val>
          <c:extLst>
            <c:ext xmlns:c16="http://schemas.microsoft.com/office/drawing/2014/chart" uri="{C3380CC4-5D6E-409C-BE32-E72D297353CC}">
              <c16:uniqueId val="{00000000-DF93-467E-82DC-562F469FD1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173.89</c:v>
                </c:pt>
                <c:pt idx="3">
                  <c:v>177.02</c:v>
                </c:pt>
                <c:pt idx="4">
                  <c:v>185.47</c:v>
                </c:pt>
              </c:numCache>
            </c:numRef>
          </c:val>
          <c:smooth val="0"/>
          <c:extLst>
            <c:ext xmlns:c16="http://schemas.microsoft.com/office/drawing/2014/chart" uri="{C3380CC4-5D6E-409C-BE32-E72D297353CC}">
              <c16:uniqueId val="{00000001-DF93-467E-82DC-562F469FD1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【1,218.70】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【84.20】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【42.86】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【218.56】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【74.17】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【0.28】</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zoomScale="55" zoomScaleNormal="55"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群馬県　吉岡町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9</v>
      </c>
      <c r="C7" s="44"/>
      <c r="D7" s="44"/>
      <c r="E7" s="44"/>
      <c r="F7" s="44"/>
      <c r="G7" s="44"/>
      <c r="H7" s="44"/>
      <c r="I7" s="44" t="s">
        <v>16</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17</v>
      </c>
      <c r="AM7" s="44"/>
      <c r="AN7" s="44"/>
      <c r="AO7" s="44"/>
      <c r="AP7" s="44"/>
      <c r="AQ7" s="44"/>
      <c r="AR7" s="44"/>
      <c r="AS7" s="44"/>
      <c r="AT7" s="44" t="s">
        <v>13</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D1</v>
      </c>
      <c r="X8" s="45"/>
      <c r="Y8" s="45"/>
      <c r="Z8" s="45"/>
      <c r="AA8" s="45"/>
      <c r="AB8" s="45"/>
      <c r="AC8" s="45"/>
      <c r="AD8" s="46" t="str">
        <f>データ!$M$6</f>
        <v>非設置</v>
      </c>
      <c r="AE8" s="46"/>
      <c r="AF8" s="46"/>
      <c r="AG8" s="46"/>
      <c r="AH8" s="46"/>
      <c r="AI8" s="46"/>
      <c r="AJ8" s="46"/>
      <c r="AK8" s="3"/>
      <c r="AL8" s="47">
        <f>データ!S6</f>
        <v>21671</v>
      </c>
      <c r="AM8" s="47"/>
      <c r="AN8" s="47"/>
      <c r="AO8" s="47"/>
      <c r="AP8" s="47"/>
      <c r="AQ8" s="47"/>
      <c r="AR8" s="47"/>
      <c r="AS8" s="47"/>
      <c r="AT8" s="48">
        <f>データ!T6</f>
        <v>20.46</v>
      </c>
      <c r="AU8" s="48"/>
      <c r="AV8" s="48"/>
      <c r="AW8" s="48"/>
      <c r="AX8" s="48"/>
      <c r="AY8" s="48"/>
      <c r="AZ8" s="48"/>
      <c r="BA8" s="48"/>
      <c r="BB8" s="48">
        <f>データ!U6</f>
        <v>1059.19</v>
      </c>
      <c r="BC8" s="48"/>
      <c r="BD8" s="48"/>
      <c r="BE8" s="48"/>
      <c r="BF8" s="48"/>
      <c r="BG8" s="48"/>
      <c r="BH8" s="48"/>
      <c r="BI8" s="48"/>
      <c r="BJ8" s="3"/>
      <c r="BK8" s="3"/>
      <c r="BL8" s="49" t="s">
        <v>15</v>
      </c>
      <c r="BM8" s="50"/>
      <c r="BN8" s="17" t="s">
        <v>21</v>
      </c>
      <c r="BO8" s="20"/>
      <c r="BP8" s="20"/>
      <c r="BQ8" s="20"/>
      <c r="BR8" s="20"/>
      <c r="BS8" s="20"/>
      <c r="BT8" s="20"/>
      <c r="BU8" s="20"/>
      <c r="BV8" s="20"/>
      <c r="BW8" s="20"/>
      <c r="BX8" s="20"/>
      <c r="BY8" s="24"/>
    </row>
    <row r="9" spans="1:78" ht="18.75" customHeight="1" x14ac:dyDescent="0.2">
      <c r="A9" s="2"/>
      <c r="B9" s="44" t="s">
        <v>3</v>
      </c>
      <c r="C9" s="44"/>
      <c r="D9" s="44"/>
      <c r="E9" s="44"/>
      <c r="F9" s="44"/>
      <c r="G9" s="44"/>
      <c r="H9" s="44"/>
      <c r="I9" s="44" t="s">
        <v>22</v>
      </c>
      <c r="J9" s="44"/>
      <c r="K9" s="44"/>
      <c r="L9" s="44"/>
      <c r="M9" s="44"/>
      <c r="N9" s="44"/>
      <c r="O9" s="44"/>
      <c r="P9" s="44" t="s">
        <v>23</v>
      </c>
      <c r="Q9" s="44"/>
      <c r="R9" s="44"/>
      <c r="S9" s="44"/>
      <c r="T9" s="44"/>
      <c r="U9" s="44"/>
      <c r="V9" s="44"/>
      <c r="W9" s="44" t="s">
        <v>26</v>
      </c>
      <c r="X9" s="44"/>
      <c r="Y9" s="44"/>
      <c r="Z9" s="44"/>
      <c r="AA9" s="44"/>
      <c r="AB9" s="44"/>
      <c r="AC9" s="44"/>
      <c r="AD9" s="44" t="s">
        <v>2</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33</v>
      </c>
      <c r="BC9" s="44"/>
      <c r="BD9" s="44"/>
      <c r="BE9" s="44"/>
      <c r="BF9" s="44"/>
      <c r="BG9" s="44"/>
      <c r="BH9" s="44"/>
      <c r="BI9" s="44"/>
      <c r="BJ9" s="3"/>
      <c r="BK9" s="3"/>
      <c r="BL9" s="51" t="s">
        <v>34</v>
      </c>
      <c r="BM9" s="52"/>
      <c r="BN9" s="18" t="s">
        <v>36</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9.59</v>
      </c>
      <c r="Q10" s="48"/>
      <c r="R10" s="48"/>
      <c r="S10" s="48"/>
      <c r="T10" s="48"/>
      <c r="U10" s="48"/>
      <c r="V10" s="48"/>
      <c r="W10" s="48">
        <f>データ!Q6</f>
        <v>100</v>
      </c>
      <c r="X10" s="48"/>
      <c r="Y10" s="48"/>
      <c r="Z10" s="48"/>
      <c r="AA10" s="48"/>
      <c r="AB10" s="48"/>
      <c r="AC10" s="48"/>
      <c r="AD10" s="47">
        <f>データ!R6</f>
        <v>2310</v>
      </c>
      <c r="AE10" s="47"/>
      <c r="AF10" s="47"/>
      <c r="AG10" s="47"/>
      <c r="AH10" s="47"/>
      <c r="AI10" s="47"/>
      <c r="AJ10" s="47"/>
      <c r="AK10" s="2"/>
      <c r="AL10" s="47">
        <f>データ!V6</f>
        <v>2081</v>
      </c>
      <c r="AM10" s="47"/>
      <c r="AN10" s="47"/>
      <c r="AO10" s="47"/>
      <c r="AP10" s="47"/>
      <c r="AQ10" s="47"/>
      <c r="AR10" s="47"/>
      <c r="AS10" s="47"/>
      <c r="AT10" s="48">
        <f>データ!W6</f>
        <v>0.56999999999999995</v>
      </c>
      <c r="AU10" s="48"/>
      <c r="AV10" s="48"/>
      <c r="AW10" s="48"/>
      <c r="AX10" s="48"/>
      <c r="AY10" s="48"/>
      <c r="AZ10" s="48"/>
      <c r="BA10" s="48"/>
      <c r="BB10" s="48">
        <f>データ!X6</f>
        <v>3650.88</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113</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43</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115</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44</v>
      </c>
    </row>
    <row r="84" spans="1:78" x14ac:dyDescent="0.2">
      <c r="C84" s="2"/>
    </row>
    <row r="85" spans="1:78" hidden="1" x14ac:dyDescent="0.2">
      <c r="B85" s="6" t="s">
        <v>45</v>
      </c>
      <c r="C85" s="6"/>
      <c r="D85" s="6"/>
      <c r="E85" s="6" t="s">
        <v>47</v>
      </c>
      <c r="F85" s="6" t="s">
        <v>48</v>
      </c>
      <c r="G85" s="6" t="s">
        <v>49</v>
      </c>
      <c r="H85" s="6" t="s">
        <v>42</v>
      </c>
      <c r="I85" s="6" t="s">
        <v>10</v>
      </c>
      <c r="J85" s="6" t="s">
        <v>50</v>
      </c>
      <c r="K85" s="6" t="s">
        <v>51</v>
      </c>
      <c r="L85" s="6" t="s">
        <v>32</v>
      </c>
      <c r="M85" s="6" t="s">
        <v>35</v>
      </c>
      <c r="N85" s="6" t="s">
        <v>52</v>
      </c>
      <c r="O85" s="6" t="s">
        <v>54</v>
      </c>
    </row>
    <row r="86" spans="1:78" hidden="1" x14ac:dyDescent="0.2">
      <c r="B86" s="6"/>
      <c r="C86" s="6"/>
      <c r="D86" s="6"/>
      <c r="E86" s="6" t="str">
        <f>データ!AI6</f>
        <v/>
      </c>
      <c r="F86" s="6" t="s">
        <v>39</v>
      </c>
      <c r="G86" s="6" t="s">
        <v>39</v>
      </c>
      <c r="H86" s="6" t="str">
        <f>データ!BP6</f>
        <v>【1,218.70】</v>
      </c>
      <c r="I86" s="6" t="str">
        <f>データ!CA6</f>
        <v>【74.17】</v>
      </c>
      <c r="J86" s="6" t="str">
        <f>データ!CL6</f>
        <v>【218.56】</v>
      </c>
      <c r="K86" s="6" t="str">
        <f>データ!CW6</f>
        <v>【42.86】</v>
      </c>
      <c r="L86" s="6" t="str">
        <f>データ!DH6</f>
        <v>【84.20】</v>
      </c>
      <c r="M86" s="6" t="s">
        <v>39</v>
      </c>
      <c r="N86" s="6" t="s">
        <v>39</v>
      </c>
      <c r="O86" s="6" t="str">
        <f>データ!EO6</f>
        <v>【0.28】</v>
      </c>
    </row>
  </sheetData>
  <sheetProtection algorithmName="SHA-512" hashValue="7aXgOwCnJqIKpnfk72ucnrSvStUhpPrXy3eV7HG2EJkMyhdMVj0VbRHKJ+qDjwqn9YWaqoCf8rS3b8CkrsVyMg==" saltValue="ThWui1MhpFpulwsuBvXIX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 x14ac:dyDescent="0.2"/>
  <cols>
    <col min="2" max="144" width="11.90625" customWidth="1"/>
  </cols>
  <sheetData>
    <row r="1" spans="1:145" x14ac:dyDescent="0.2">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20</v>
      </c>
      <c r="B3" s="30" t="s">
        <v>31</v>
      </c>
      <c r="C3" s="30" t="s">
        <v>59</v>
      </c>
      <c r="D3" s="30" t="s">
        <v>60</v>
      </c>
      <c r="E3" s="30" t="s">
        <v>6</v>
      </c>
      <c r="F3" s="30" t="s">
        <v>5</v>
      </c>
      <c r="G3" s="30" t="s">
        <v>25</v>
      </c>
      <c r="H3" s="78" t="s">
        <v>56</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61</v>
      </c>
      <c r="B4" s="31"/>
      <c r="C4" s="31"/>
      <c r="D4" s="31"/>
      <c r="E4" s="31"/>
      <c r="F4" s="31"/>
      <c r="G4" s="31"/>
      <c r="H4" s="81"/>
      <c r="I4" s="82"/>
      <c r="J4" s="82"/>
      <c r="K4" s="82"/>
      <c r="L4" s="82"/>
      <c r="M4" s="82"/>
      <c r="N4" s="82"/>
      <c r="O4" s="82"/>
      <c r="P4" s="82"/>
      <c r="Q4" s="82"/>
      <c r="R4" s="82"/>
      <c r="S4" s="82"/>
      <c r="T4" s="82"/>
      <c r="U4" s="82"/>
      <c r="V4" s="82"/>
      <c r="W4" s="82"/>
      <c r="X4" s="83"/>
      <c r="Y4" s="77" t="s">
        <v>24</v>
      </c>
      <c r="Z4" s="77"/>
      <c r="AA4" s="77"/>
      <c r="AB4" s="77"/>
      <c r="AC4" s="77"/>
      <c r="AD4" s="77"/>
      <c r="AE4" s="77"/>
      <c r="AF4" s="77"/>
      <c r="AG4" s="77"/>
      <c r="AH4" s="77"/>
      <c r="AI4" s="77"/>
      <c r="AJ4" s="77" t="s">
        <v>46</v>
      </c>
      <c r="AK4" s="77"/>
      <c r="AL4" s="77"/>
      <c r="AM4" s="77"/>
      <c r="AN4" s="77"/>
      <c r="AO4" s="77"/>
      <c r="AP4" s="77"/>
      <c r="AQ4" s="77"/>
      <c r="AR4" s="77"/>
      <c r="AS4" s="77"/>
      <c r="AT4" s="77"/>
      <c r="AU4" s="77" t="s">
        <v>27</v>
      </c>
      <c r="AV4" s="77"/>
      <c r="AW4" s="77"/>
      <c r="AX4" s="77"/>
      <c r="AY4" s="77"/>
      <c r="AZ4" s="77"/>
      <c r="BA4" s="77"/>
      <c r="BB4" s="77"/>
      <c r="BC4" s="77"/>
      <c r="BD4" s="77"/>
      <c r="BE4" s="77"/>
      <c r="BF4" s="77" t="s">
        <v>63</v>
      </c>
      <c r="BG4" s="77"/>
      <c r="BH4" s="77"/>
      <c r="BI4" s="77"/>
      <c r="BJ4" s="77"/>
      <c r="BK4" s="77"/>
      <c r="BL4" s="77"/>
      <c r="BM4" s="77"/>
      <c r="BN4" s="77"/>
      <c r="BO4" s="77"/>
      <c r="BP4" s="77"/>
      <c r="BQ4" s="77" t="s">
        <v>0</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2">
      <c r="A5" s="28" t="s">
        <v>70</v>
      </c>
      <c r="B5" s="32"/>
      <c r="C5" s="32"/>
      <c r="D5" s="32"/>
      <c r="E5" s="32"/>
      <c r="F5" s="32"/>
      <c r="G5" s="32"/>
      <c r="H5" s="37" t="s">
        <v>58</v>
      </c>
      <c r="I5" s="37" t="s">
        <v>71</v>
      </c>
      <c r="J5" s="37" t="s">
        <v>72</v>
      </c>
      <c r="K5" s="37" t="s">
        <v>73</v>
      </c>
      <c r="L5" s="37" t="s">
        <v>74</v>
      </c>
      <c r="M5" s="37" t="s">
        <v>7</v>
      </c>
      <c r="N5" s="37" t="s">
        <v>75</v>
      </c>
      <c r="O5" s="37" t="s">
        <v>76</v>
      </c>
      <c r="P5" s="37" t="s">
        <v>77</v>
      </c>
      <c r="Q5" s="37" t="s">
        <v>78</v>
      </c>
      <c r="R5" s="37" t="s">
        <v>79</v>
      </c>
      <c r="S5" s="37" t="s">
        <v>80</v>
      </c>
      <c r="T5" s="37" t="s">
        <v>81</v>
      </c>
      <c r="U5" s="37" t="s">
        <v>64</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45</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2">
      <c r="A6" s="28" t="s">
        <v>96</v>
      </c>
      <c r="B6" s="33">
        <f t="shared" ref="B6:X6" si="1">B7</f>
        <v>2019</v>
      </c>
      <c r="C6" s="33">
        <f t="shared" si="1"/>
        <v>103454</v>
      </c>
      <c r="D6" s="33">
        <f t="shared" si="1"/>
        <v>47</v>
      </c>
      <c r="E6" s="33">
        <f t="shared" si="1"/>
        <v>17</v>
      </c>
      <c r="F6" s="33">
        <f t="shared" si="1"/>
        <v>4</v>
      </c>
      <c r="G6" s="33">
        <f t="shared" si="1"/>
        <v>0</v>
      </c>
      <c r="H6" s="33" t="str">
        <f t="shared" si="1"/>
        <v>群馬県　吉岡町</v>
      </c>
      <c r="I6" s="33" t="str">
        <f t="shared" si="1"/>
        <v>法非適用</v>
      </c>
      <c r="J6" s="33" t="str">
        <f t="shared" si="1"/>
        <v>下水道事業</v>
      </c>
      <c r="K6" s="33" t="str">
        <f t="shared" si="1"/>
        <v>特定環境保全公共下水道</v>
      </c>
      <c r="L6" s="33" t="str">
        <f t="shared" si="1"/>
        <v>D1</v>
      </c>
      <c r="M6" s="33" t="str">
        <f t="shared" si="1"/>
        <v>非設置</v>
      </c>
      <c r="N6" s="38" t="str">
        <f t="shared" si="1"/>
        <v>-</v>
      </c>
      <c r="O6" s="38" t="str">
        <f t="shared" si="1"/>
        <v>該当数値なし</v>
      </c>
      <c r="P6" s="38">
        <f t="shared" si="1"/>
        <v>9.59</v>
      </c>
      <c r="Q6" s="38">
        <f t="shared" si="1"/>
        <v>100</v>
      </c>
      <c r="R6" s="38">
        <f t="shared" si="1"/>
        <v>2310</v>
      </c>
      <c r="S6" s="38">
        <f t="shared" si="1"/>
        <v>21671</v>
      </c>
      <c r="T6" s="38">
        <f t="shared" si="1"/>
        <v>20.46</v>
      </c>
      <c r="U6" s="38">
        <f t="shared" si="1"/>
        <v>1059.19</v>
      </c>
      <c r="V6" s="38">
        <f t="shared" si="1"/>
        <v>2081</v>
      </c>
      <c r="W6" s="38">
        <f t="shared" si="1"/>
        <v>0.56999999999999995</v>
      </c>
      <c r="X6" s="38">
        <f t="shared" si="1"/>
        <v>3650.88</v>
      </c>
      <c r="Y6" s="42">
        <f t="shared" ref="Y6:AH6" si="2">IF(Y7="",NA(),Y7)</f>
        <v>99.07</v>
      </c>
      <c r="Z6" s="42">
        <f t="shared" si="2"/>
        <v>109.33</v>
      </c>
      <c r="AA6" s="42">
        <f t="shared" si="2"/>
        <v>96.86</v>
      </c>
      <c r="AB6" s="42">
        <f t="shared" si="2"/>
        <v>96.56</v>
      </c>
      <c r="AC6" s="42">
        <f t="shared" si="2"/>
        <v>101.59</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470.69</v>
      </c>
      <c r="BG6" s="42">
        <f t="shared" si="5"/>
        <v>410.15</v>
      </c>
      <c r="BH6" s="42">
        <f t="shared" si="5"/>
        <v>350.81</v>
      </c>
      <c r="BI6" s="42">
        <f t="shared" si="5"/>
        <v>295.64</v>
      </c>
      <c r="BJ6" s="42">
        <f t="shared" si="5"/>
        <v>294.01</v>
      </c>
      <c r="BK6" s="42">
        <f t="shared" si="5"/>
        <v>1434.89</v>
      </c>
      <c r="BL6" s="42">
        <f t="shared" si="5"/>
        <v>1298.9100000000001</v>
      </c>
      <c r="BM6" s="42">
        <f t="shared" si="5"/>
        <v>1144.94</v>
      </c>
      <c r="BN6" s="42">
        <f t="shared" si="5"/>
        <v>1252.71</v>
      </c>
      <c r="BO6" s="42">
        <f t="shared" si="5"/>
        <v>1267.3900000000001</v>
      </c>
      <c r="BP6" s="38" t="str">
        <f>IF(BP7="","",IF(BP7="-","【-】","【"&amp;SUBSTITUTE(TEXT(BP7,"#,##0.00"),"-","△")&amp;"】"))</f>
        <v>【1,218.70】</v>
      </c>
      <c r="BQ6" s="42">
        <f t="shared" ref="BQ6:BZ6" si="6">IF(BQ7="",NA(),BQ7)</f>
        <v>76.7</v>
      </c>
      <c r="BR6" s="42">
        <f t="shared" si="6"/>
        <v>68.2</v>
      </c>
      <c r="BS6" s="42">
        <f t="shared" si="6"/>
        <v>66.05</v>
      </c>
      <c r="BT6" s="42">
        <f t="shared" si="6"/>
        <v>66.14</v>
      </c>
      <c r="BU6" s="42">
        <f t="shared" si="6"/>
        <v>70.45</v>
      </c>
      <c r="BV6" s="42">
        <f t="shared" si="6"/>
        <v>66.22</v>
      </c>
      <c r="BW6" s="42">
        <f t="shared" si="6"/>
        <v>69.87</v>
      </c>
      <c r="BX6" s="42">
        <f t="shared" si="6"/>
        <v>88.16</v>
      </c>
      <c r="BY6" s="42">
        <f t="shared" si="6"/>
        <v>87.03</v>
      </c>
      <c r="BZ6" s="42">
        <f t="shared" si="6"/>
        <v>84.3</v>
      </c>
      <c r="CA6" s="38" t="str">
        <f>IF(CA7="","",IF(CA7="-","【-】","【"&amp;SUBSTITUTE(TEXT(CA7,"#,##0.00"),"-","△")&amp;"】"))</f>
        <v>【74.17】</v>
      </c>
      <c r="CB6" s="42">
        <f t="shared" ref="CB6:CK6" si="7">IF(CB7="",NA(),CB7)</f>
        <v>150.97999999999999</v>
      </c>
      <c r="CC6" s="42">
        <f t="shared" si="7"/>
        <v>150.96</v>
      </c>
      <c r="CD6" s="42">
        <f t="shared" si="7"/>
        <v>150</v>
      </c>
      <c r="CE6" s="42">
        <f t="shared" si="7"/>
        <v>150</v>
      </c>
      <c r="CF6" s="42">
        <f t="shared" si="7"/>
        <v>133.80000000000001</v>
      </c>
      <c r="CG6" s="42">
        <f t="shared" si="7"/>
        <v>246.72</v>
      </c>
      <c r="CH6" s="42">
        <f t="shared" si="7"/>
        <v>234.96</v>
      </c>
      <c r="CI6" s="42">
        <f t="shared" si="7"/>
        <v>173.89</v>
      </c>
      <c r="CJ6" s="42">
        <f t="shared" si="7"/>
        <v>177.02</v>
      </c>
      <c r="CK6" s="42">
        <f t="shared" si="7"/>
        <v>185.47</v>
      </c>
      <c r="CL6" s="38" t="str">
        <f>IF(CL7="","",IF(CL7="-","【-】","【"&amp;SUBSTITUTE(TEXT(CL7,"#,##0.00"),"-","△")&amp;"】"))</f>
        <v>【218.56】</v>
      </c>
      <c r="CM6" s="42" t="str">
        <f t="shared" ref="CM6:CV6" si="8">IF(CM7="",NA(),CM7)</f>
        <v>-</v>
      </c>
      <c r="CN6" s="42" t="str">
        <f t="shared" si="8"/>
        <v>-</v>
      </c>
      <c r="CO6" s="42" t="str">
        <f t="shared" si="8"/>
        <v>-</v>
      </c>
      <c r="CP6" s="42" t="str">
        <f t="shared" si="8"/>
        <v>-</v>
      </c>
      <c r="CQ6" s="42" t="str">
        <f t="shared" si="8"/>
        <v>-</v>
      </c>
      <c r="CR6" s="42">
        <f t="shared" si="8"/>
        <v>41.35</v>
      </c>
      <c r="CS6" s="42">
        <f t="shared" si="8"/>
        <v>42.9</v>
      </c>
      <c r="CT6" s="42">
        <f t="shared" si="8"/>
        <v>42.38</v>
      </c>
      <c r="CU6" s="42">
        <f t="shared" si="8"/>
        <v>46.17</v>
      </c>
      <c r="CV6" s="42">
        <f t="shared" si="8"/>
        <v>45.68</v>
      </c>
      <c r="CW6" s="38" t="str">
        <f>IF(CW7="","",IF(CW7="-","【-】","【"&amp;SUBSTITUTE(TEXT(CW7,"#,##0.00"),"-","△")&amp;"】"))</f>
        <v>【42.86】</v>
      </c>
      <c r="CX6" s="42">
        <f t="shared" ref="CX6:DG6" si="9">IF(CX7="",NA(),CX7)</f>
        <v>95.55</v>
      </c>
      <c r="CY6" s="42">
        <f t="shared" si="9"/>
        <v>97.77</v>
      </c>
      <c r="CZ6" s="42">
        <f t="shared" si="9"/>
        <v>98.27</v>
      </c>
      <c r="DA6" s="42">
        <f t="shared" si="9"/>
        <v>96.2</v>
      </c>
      <c r="DB6" s="42">
        <f t="shared" si="9"/>
        <v>96.01</v>
      </c>
      <c r="DC6" s="42">
        <f t="shared" si="9"/>
        <v>82.9</v>
      </c>
      <c r="DD6" s="42">
        <f t="shared" si="9"/>
        <v>83.5</v>
      </c>
      <c r="DE6" s="42">
        <f t="shared" si="9"/>
        <v>87.01</v>
      </c>
      <c r="DF6" s="42">
        <f t="shared" si="9"/>
        <v>87.84</v>
      </c>
      <c r="DG6" s="42">
        <f t="shared" si="9"/>
        <v>87.96</v>
      </c>
      <c r="DH6" s="38" t="str">
        <f>IF(DH7="","",IF(DH7="-","【-】","【"&amp;SUBSTITUTE(TEXT(DH7,"#,##0.00"),"-","△")&amp;"】"))</f>
        <v>【84.20】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7.0000000000000007E-2</v>
      </c>
      <c r="EK6" s="42">
        <f t="shared" si="12"/>
        <v>0.09</v>
      </c>
      <c r="EL6" s="42">
        <f t="shared" si="12"/>
        <v>0.15</v>
      </c>
      <c r="EM6" s="42">
        <f t="shared" si="12"/>
        <v>0.06</v>
      </c>
      <c r="EN6" s="42">
        <f t="shared" si="12"/>
        <v>0.04</v>
      </c>
      <c r="EO6" s="38" t="str">
        <f>IF(EO7="","",IF(EO7="-","【-】","【"&amp;SUBSTITUTE(TEXT(EO7,"#,##0.00"),"-","△")&amp;"】"))</f>
        <v>【0.28】</v>
      </c>
    </row>
    <row r="7" spans="1:145" s="27" customFormat="1" x14ac:dyDescent="0.2">
      <c r="A7" s="28"/>
      <c r="B7" s="34">
        <v>2019</v>
      </c>
      <c r="C7" s="34">
        <v>103454</v>
      </c>
      <c r="D7" s="34">
        <v>47</v>
      </c>
      <c r="E7" s="34">
        <v>17</v>
      </c>
      <c r="F7" s="34">
        <v>4</v>
      </c>
      <c r="G7" s="34">
        <v>0</v>
      </c>
      <c r="H7" s="34" t="s">
        <v>98</v>
      </c>
      <c r="I7" s="34" t="s">
        <v>99</v>
      </c>
      <c r="J7" s="34" t="s">
        <v>100</v>
      </c>
      <c r="K7" s="34" t="s">
        <v>14</v>
      </c>
      <c r="L7" s="34" t="s">
        <v>101</v>
      </c>
      <c r="M7" s="34" t="s">
        <v>102</v>
      </c>
      <c r="N7" s="39" t="s">
        <v>39</v>
      </c>
      <c r="O7" s="39" t="s">
        <v>103</v>
      </c>
      <c r="P7" s="39">
        <v>9.59</v>
      </c>
      <c r="Q7" s="39">
        <v>100</v>
      </c>
      <c r="R7" s="39">
        <v>2310</v>
      </c>
      <c r="S7" s="39">
        <v>21671</v>
      </c>
      <c r="T7" s="39">
        <v>20.46</v>
      </c>
      <c r="U7" s="39">
        <v>1059.19</v>
      </c>
      <c r="V7" s="39">
        <v>2081</v>
      </c>
      <c r="W7" s="39">
        <v>0.56999999999999995</v>
      </c>
      <c r="X7" s="39">
        <v>3650.88</v>
      </c>
      <c r="Y7" s="39">
        <v>99.07</v>
      </c>
      <c r="Z7" s="39">
        <v>109.33</v>
      </c>
      <c r="AA7" s="39">
        <v>96.86</v>
      </c>
      <c r="AB7" s="39">
        <v>96.56</v>
      </c>
      <c r="AC7" s="39">
        <v>101.59</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470.69</v>
      </c>
      <c r="BG7" s="39">
        <v>410.15</v>
      </c>
      <c r="BH7" s="39">
        <v>350.81</v>
      </c>
      <c r="BI7" s="39">
        <v>295.64</v>
      </c>
      <c r="BJ7" s="39">
        <v>294.01</v>
      </c>
      <c r="BK7" s="39">
        <v>1434.89</v>
      </c>
      <c r="BL7" s="39">
        <v>1298.9100000000001</v>
      </c>
      <c r="BM7" s="39">
        <v>1144.94</v>
      </c>
      <c r="BN7" s="39">
        <v>1252.71</v>
      </c>
      <c r="BO7" s="39">
        <v>1267.3900000000001</v>
      </c>
      <c r="BP7" s="39">
        <v>1218.7</v>
      </c>
      <c r="BQ7" s="39">
        <v>76.7</v>
      </c>
      <c r="BR7" s="39">
        <v>68.2</v>
      </c>
      <c r="BS7" s="39">
        <v>66.05</v>
      </c>
      <c r="BT7" s="39">
        <v>66.14</v>
      </c>
      <c r="BU7" s="39">
        <v>70.45</v>
      </c>
      <c r="BV7" s="39">
        <v>66.22</v>
      </c>
      <c r="BW7" s="39">
        <v>69.87</v>
      </c>
      <c r="BX7" s="39">
        <v>88.16</v>
      </c>
      <c r="BY7" s="39">
        <v>87.03</v>
      </c>
      <c r="BZ7" s="39">
        <v>84.3</v>
      </c>
      <c r="CA7" s="39">
        <v>74.17</v>
      </c>
      <c r="CB7" s="39">
        <v>150.97999999999999</v>
      </c>
      <c r="CC7" s="39">
        <v>150.96</v>
      </c>
      <c r="CD7" s="39">
        <v>150</v>
      </c>
      <c r="CE7" s="39">
        <v>150</v>
      </c>
      <c r="CF7" s="39">
        <v>133.80000000000001</v>
      </c>
      <c r="CG7" s="39">
        <v>246.72</v>
      </c>
      <c r="CH7" s="39">
        <v>234.96</v>
      </c>
      <c r="CI7" s="39">
        <v>173.89</v>
      </c>
      <c r="CJ7" s="39">
        <v>177.02</v>
      </c>
      <c r="CK7" s="39">
        <v>185.47</v>
      </c>
      <c r="CL7" s="39">
        <v>218.56</v>
      </c>
      <c r="CM7" s="39" t="s">
        <v>39</v>
      </c>
      <c r="CN7" s="39" t="s">
        <v>39</v>
      </c>
      <c r="CO7" s="39" t="s">
        <v>39</v>
      </c>
      <c r="CP7" s="39" t="s">
        <v>39</v>
      </c>
      <c r="CQ7" s="39" t="s">
        <v>39</v>
      </c>
      <c r="CR7" s="39">
        <v>41.35</v>
      </c>
      <c r="CS7" s="39">
        <v>42.9</v>
      </c>
      <c r="CT7" s="39">
        <v>42.38</v>
      </c>
      <c r="CU7" s="39">
        <v>46.17</v>
      </c>
      <c r="CV7" s="39">
        <v>45.68</v>
      </c>
      <c r="CW7" s="39">
        <v>42.86</v>
      </c>
      <c r="CX7" s="39">
        <v>95.55</v>
      </c>
      <c r="CY7" s="39">
        <v>97.77</v>
      </c>
      <c r="CZ7" s="39">
        <v>98.27</v>
      </c>
      <c r="DA7" s="39">
        <v>96.2</v>
      </c>
      <c r="DB7" s="39">
        <v>96.01</v>
      </c>
      <c r="DC7" s="39">
        <v>82.9</v>
      </c>
      <c r="DD7" s="39">
        <v>83.5</v>
      </c>
      <c r="DE7" s="39">
        <v>87.01</v>
      </c>
      <c r="DF7" s="39">
        <v>87.84</v>
      </c>
      <c r="DG7" s="39">
        <v>87.96</v>
      </c>
      <c r="DH7" s="39">
        <v>84.2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7.0000000000000007E-2</v>
      </c>
      <c r="EK7" s="39">
        <v>0.09</v>
      </c>
      <c r="EL7" s="39">
        <v>0.15</v>
      </c>
      <c r="EM7" s="39">
        <v>0.06</v>
      </c>
      <c r="EN7" s="39">
        <v>0.04</v>
      </c>
      <c r="EO7" s="39">
        <v>0.28000000000000003</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104</v>
      </c>
      <c r="C9" s="29" t="s">
        <v>97</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31</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2">
      <c r="B11">
        <v>4</v>
      </c>
      <c r="C11">
        <v>3</v>
      </c>
      <c r="D11">
        <v>2</v>
      </c>
      <c r="E11">
        <v>1</v>
      </c>
      <c r="F11">
        <v>0</v>
      </c>
      <c r="G11" t="s">
        <v>108</v>
      </c>
    </row>
    <row r="12" spans="1:145" x14ac:dyDescent="0.2">
      <c r="B12">
        <v>1</v>
      </c>
      <c r="C12">
        <v>1</v>
      </c>
      <c r="D12">
        <v>1</v>
      </c>
      <c r="E12">
        <v>1</v>
      </c>
      <c r="F12">
        <v>1</v>
      </c>
      <c r="G12" t="s">
        <v>109</v>
      </c>
    </row>
    <row r="13" spans="1:145" x14ac:dyDescent="0.2">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2021-02-23T23:08:13Z</cp:lastPrinted>
  <dcterms:created xsi:type="dcterms:W3CDTF">2020-12-04T02:54:01Z</dcterms:created>
  <dcterms:modified xsi:type="dcterms:W3CDTF">2021-02-23T23:08:13Z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2021-01-26T12:27:57Z</vt:filetime>
  </property>
</Properties>
</file>