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8"/>
  <workbookPr/>
  <mc:AlternateContent xmlns:mc="http://schemas.openxmlformats.org/markup-compatibility/2006">
    <mc:Choice Requires="x15">
      <x15ac:absPath xmlns:x15ac="http://schemas.microsoft.com/office/spreadsheetml/2010/11/ac" url="\\S-sichousonka02\地方債係\210-公営企業決算調査\02公営企業決算（法適用・全体とりまとめ）\R02(R01調査)\50_経営比較分析表\03 各団体回答\03○桐生市\"/>
    </mc:Choice>
  </mc:AlternateContent>
  <xr:revisionPtr revIDLastSave="0" documentId="13_ncr:1_{B0B67FEE-2164-40AD-8EB2-6B008FC91E96}" xr6:coauthVersionLast="36" xr6:coauthVersionMax="36" xr10:uidLastSave="{00000000-0000-0000-0000-000000000000}"/>
  <workbookProtection workbookAlgorithmName="SHA-512" workbookHashValue="90XMFovrYqNS0g+w4uavzqsAx9M4x0TZOU/Mgm+gImTB3e+JUyDOJ8IaqKR1vIKvAxp6ZNhx9ZDyzgSgZKWniQ==" workbookSaltValue="SXP3+UCuqxM+t0RaaYeWRw==" workbookSpinCount="100000" lockStructure="1"/>
  <bookViews>
    <workbookView xWindow="0" yWindow="0" windowWidth="15360" windowHeight="7632"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T6" i="5"/>
  <c r="AT8" i="4" s="1"/>
  <c r="S6" i="5"/>
  <c r="R6" i="5"/>
  <c r="AD10" i="4" s="1"/>
  <c r="Q6" i="5"/>
  <c r="P6" i="5"/>
  <c r="P10" i="4" s="1"/>
  <c r="O6" i="5"/>
  <c r="I10" i="4" s="1"/>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E86" i="4"/>
  <c r="AL10" i="4"/>
  <c r="W10" i="4"/>
  <c r="BB8" i="4"/>
  <c r="AL8" i="4"/>
  <c r="P8" i="4"/>
  <c r="I8" i="4"/>
</calcChain>
</file>

<file path=xl/sharedStrings.xml><?xml version="1.0" encoding="utf-8"?>
<sst xmlns="http://schemas.openxmlformats.org/spreadsheetml/2006/main" count="241" uniqueCount="121">
  <si>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</si>
  <si>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</si>
  <si>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</si>
  <si>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</si>
  <si>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</si>
  <si>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</si>
  <si>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</si>
  <si>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</si>
  <si>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</si>
  <si>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</si>
  <si>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</si>
  <si>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</si>
  <si>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</si>
  <si>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</si>
  <si>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</si>
  <si>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</si>
  <si>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</si>
  <si>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</si>
  <si>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</si>
  <si>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</si>
  <si>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</si>
  <si>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</si>
  <si>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</si>
  <si>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</si>
  <si>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</si>
  <si>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</si>
  <si>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</si>
  <si>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</si>
  <si>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</si>
  <si>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</si>
  <si>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</si>
  <si>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</si>
  <si>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</si>
  <si>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</si>
  <si>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</si>
  <si>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</si>
  <si>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</si>
  <si>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</si>
  <si>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</si>
  <si>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</si>
  <si>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</si>
  <si>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</si>
  <si>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</si>
  <si>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</si>
  <si>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</si>
  <si>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</si>
  <si>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</si>
  <si>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</si>
  <si>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</si>
  <si>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</si>
  <si>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</si>
  <si>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</si>
  <si>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</si>
  <si>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</si>
  <si>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</si>
  <si>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</si>
  <si>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</si>
  <si>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</si>
  <si>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</si>
  <si>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</si>
  <si>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</si>
  <si>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</si>
  <si>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</si>
  <si>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</si>
  <si>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</si>
  <si>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</si>
  <si>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</si>
  <si>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</si>
  <si>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</si>
  <si>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</si>
  <si>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</si>
  <si>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</si>
  <si>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</si>
  <si>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</si>
  <si>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</si>
  <si>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</si>
  <si>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</si>
  <si>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</si>
  <si>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</si>
  <si>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</si>
  <si>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</si>
  <si>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</si>
  <si>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</si>
  <si>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</si>
  <si>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</si>
  <si>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</si>
  <si>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</si>
  <si>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</si>
  <si>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</si>
  <si>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</si>
  <si>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</si>
  <si>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</si>
  <si>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</si>
  <si>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</si>
  <si>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</si>
  <si>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</si>
  <si>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</si>
  <si>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</si>
  <si>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桐生市</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</si>
  <si>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</si>
  <si>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</si>
  <si>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</si>
  <si>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</si>
  <si>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</si>
  <si>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</si>
  <si>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</si>
  <si>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</si>
  <si>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</si>
  <si>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</si>
  <si>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</si>
  <si>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</si>
  <si>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</si>
  <si>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</si>
  <si>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</si>
  <si>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</si>
  <si>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</si>
  <si>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</si>
  <si>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</si>
  <si>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　特定環境保全公共下水道事業とは、新里地区の下水道事業です。
　新里地区の下水道事業開始は、平成14年度（18年経過）であり、老朽化は進んでいません。
　よって、左図③管渠改善率は、ゼロとなっています。
※参考
　標準的な管渠の耐用年数＝50年</t>
    <phoneticPr fontId="4"/>
  </si>
  <si>
    <t>　当事業は、開始から18年と比較的新しく、普及率も低い状況にあります。普及には多額の整備費用が必要となっているため、人口密度の低い地域には浄化槽の普及を検討するなど、下水道事業の費用対効果を都度検討しながら、事業を行っていきます。</t>
    <phoneticPr fontId="4"/>
  </si>
  <si>
    <t>　左図①収益的収支比率は、総収益の増加と総費用の減少により、改善傾向にありましたが、令和元年度には、総収益の減少と企業債返済の増大により、やや悪化しています。使用料収入が不足しているため、100%未満であり、赤字経営となっています。
　左図④企業債残高対事業規模比率は、類似団体と比べ低い水準で推移しています。要因は、新里地区の下水道が整備途上であり、整備費の財源として活用している企業債（借入）残高が少ないためです。
　左図⑤経費回収率は、類似団体に近い水準を保っていますが、100%に及ばないため、汚水処理にかかる費用が使用料以外の収入により賄われていることを示しており、今後も改善が必要となります。考えられる主な要因は、使用料収入が不足していることです。現状、利用者からの使用料収入だけでは事業運営が困難であり、不足分は税金により補填しています。
　左図⑥汚水処理原価は、横ばいで推移しています。類似団体と比較し、過去5年間で安定した動きをしているのは、原価が過度に高くならないよう、資本費平準化債等を活用した成果と考えられます。
　左図⑧水洗化率は、浄化槽等から下水道への切り替え時に利用可能である無利子融資制度の案内等、下水道の利用者増に努めているため、若干の増加がみられます。</t>
    <rPh sb="13" eb="16">
      <t>ソウシュウエキ</t>
    </rPh>
    <rPh sb="17" eb="19">
      <t>ゾウカ</t>
    </rPh>
    <rPh sb="20" eb="23">
      <t>ソウヒヨウ</t>
    </rPh>
    <rPh sb="24" eb="26">
      <t>ゲンショウ</t>
    </rPh>
    <rPh sb="30" eb="32">
      <t>カイゼン</t>
    </rPh>
    <rPh sb="32" eb="34">
      <t>ケイコウ</t>
    </rPh>
    <rPh sb="42" eb="44">
      <t>レイワ</t>
    </rPh>
    <rPh sb="44" eb="45">
      <t>ガン</t>
    </rPh>
    <rPh sb="45" eb="47">
      <t>ネンド</t>
    </rPh>
    <rPh sb="50" eb="53">
      <t>ソウシュウエキ</t>
    </rPh>
    <rPh sb="54" eb="56">
      <t>ゲンショウ</t>
    </rPh>
    <rPh sb="57" eb="59">
      <t>キギョウ</t>
    </rPh>
    <rPh sb="59" eb="60">
      <t>サイ</t>
    </rPh>
    <rPh sb="60" eb="62">
      <t>ヘンサイ</t>
    </rPh>
    <rPh sb="63" eb="65">
      <t>ゾウダイ</t>
    </rPh>
    <rPh sb="71" eb="73">
      <t>アッカ</t>
    </rPh>
    <rPh sb="79" eb="84">
      <t>シヨウリョウシュウニュウ</t>
    </rPh>
    <rPh sb="85" eb="87">
      <t>フソク</t>
    </rPh>
    <rPh sb="98" eb="100">
      <t>ミマン</t>
    </rPh>
    <rPh sb="104" eb="106">
      <t>アカジ</t>
    </rPh>
    <rPh sb="106" eb="108">
      <t>ケイエイ</t>
    </rPh>
    <rPh sb="226" eb="227">
      <t>チカ</t>
    </rPh>
    <rPh sb="302" eb="303">
      <t>カンガ</t>
    </rPh>
    <rPh sb="532" eb="534">
      <t>ジャッカン</t>
    </rPh>
    <rPh sb="535" eb="537">
      <t>ゾウカ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</si>
</sst>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F4F-4678-B6F3-79D2185F1811}"/>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0.26</c:v>
                </c:pt>
                <c:pt idx="1">
                  <c:v>0.09</c:v>
                </c:pt>
                <c:pt idx="2">
                  <c:v>0.09</c:v>
                </c:pt>
                <c:pt idx="3">
                  <c:v>0.13</c:v>
                </c:pt>
                <c:pt idx="4">
                  <c:v>0.36</c:v>
                </c:pt>
              </c:numCache>
            </c:numRef>
          </c:val>
          <c:smooth val="0"/>
          <c:extLst>
            <c:ext xmlns:c16="http://schemas.microsoft.com/office/drawing/2014/chart" uri="{C3380CC4-5D6E-409C-BE32-E72D297353CC}">
              <c16:uniqueId val="{00000001-2F4F-4678-B6F3-79D2185F1811}"/>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E72-4F6E-A41C-DA8D98033416}"/>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36.65</c:v>
                </c:pt>
                <c:pt idx="1">
                  <c:v>42.9</c:v>
                </c:pt>
                <c:pt idx="2">
                  <c:v>43.36</c:v>
                </c:pt>
                <c:pt idx="3">
                  <c:v>42.56</c:v>
                </c:pt>
                <c:pt idx="4">
                  <c:v>42.47</c:v>
                </c:pt>
              </c:numCache>
            </c:numRef>
          </c:val>
          <c:smooth val="0"/>
          <c:extLst>
            <c:ext xmlns:c16="http://schemas.microsoft.com/office/drawing/2014/chart" uri="{C3380CC4-5D6E-409C-BE32-E72D297353CC}">
              <c16:uniqueId val="{00000001-8E72-4F6E-A41C-DA8D98033416}"/>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67.31</c:v>
                </c:pt>
                <c:pt idx="1">
                  <c:v>69.14</c:v>
                </c:pt>
                <c:pt idx="2">
                  <c:v>69.98</c:v>
                </c:pt>
                <c:pt idx="3">
                  <c:v>69.930000000000007</c:v>
                </c:pt>
                <c:pt idx="4">
                  <c:v>72.53</c:v>
                </c:pt>
              </c:numCache>
            </c:numRef>
          </c:val>
          <c:extLst>
            <c:ext xmlns:c16="http://schemas.microsoft.com/office/drawing/2014/chart" uri="{C3380CC4-5D6E-409C-BE32-E72D297353CC}">
              <c16:uniqueId val="{00000000-108A-4B32-9F5C-9ECB008273CA}"/>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68.83</c:v>
                </c:pt>
                <c:pt idx="1">
                  <c:v>83.5</c:v>
                </c:pt>
                <c:pt idx="2">
                  <c:v>83.06</c:v>
                </c:pt>
                <c:pt idx="3">
                  <c:v>83.32</c:v>
                </c:pt>
                <c:pt idx="4">
                  <c:v>83.75</c:v>
                </c:pt>
              </c:numCache>
            </c:numRef>
          </c:val>
          <c:smooth val="0"/>
          <c:extLst>
            <c:ext xmlns:c16="http://schemas.microsoft.com/office/drawing/2014/chart" uri="{C3380CC4-5D6E-409C-BE32-E72D297353CC}">
              <c16:uniqueId val="{00000001-108A-4B32-9F5C-9ECB008273CA}"/>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76.39</c:v>
                </c:pt>
                <c:pt idx="1">
                  <c:v>79.38</c:v>
                </c:pt>
                <c:pt idx="2">
                  <c:v>81.55</c:v>
                </c:pt>
                <c:pt idx="3">
                  <c:v>81.87</c:v>
                </c:pt>
                <c:pt idx="4">
                  <c:v>76.97</c:v>
                </c:pt>
              </c:numCache>
            </c:numRef>
          </c:val>
          <c:extLst>
            <c:ext xmlns:c16="http://schemas.microsoft.com/office/drawing/2014/chart" uri="{C3380CC4-5D6E-409C-BE32-E72D297353CC}">
              <c16:uniqueId val="{00000000-EE8B-4194-BB4B-68DEA6170613}"/>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E8B-4194-BB4B-68DEA6170613}"/>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F26-4695-B232-EC34CDA2CDCF}"/>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F26-4695-B232-EC34CDA2CDCF}"/>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0C4-42E2-9C78-929734CEF98D}"/>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0C4-42E2-9C78-929734CEF98D}"/>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E82-472F-9FAE-AB5492728973}"/>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E82-472F-9FAE-AB5492728973}"/>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85A-4E6C-BE39-56B05FFD7AE7}"/>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85A-4E6C-BE39-56B05FFD7AE7}"/>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352.01</c:v>
                </c:pt>
                <c:pt idx="1">
                  <c:v>185.24</c:v>
                </c:pt>
                <c:pt idx="2">
                  <c:v>268.85000000000002</c:v>
                </c:pt>
                <c:pt idx="3">
                  <c:v>311.70999999999998</c:v>
                </c:pt>
                <c:pt idx="4">
                  <c:v>343.82</c:v>
                </c:pt>
              </c:numCache>
            </c:numRef>
          </c:val>
          <c:extLst>
            <c:ext xmlns:c16="http://schemas.microsoft.com/office/drawing/2014/chart" uri="{C3380CC4-5D6E-409C-BE32-E72D297353CC}">
              <c16:uniqueId val="{00000000-01CC-4715-833D-014F794B7E8B}"/>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1673.47</c:v>
                </c:pt>
                <c:pt idx="1">
                  <c:v>1298.9100000000001</c:v>
                </c:pt>
                <c:pt idx="2">
                  <c:v>1243.71</c:v>
                </c:pt>
                <c:pt idx="3">
                  <c:v>1194.1500000000001</c:v>
                </c:pt>
                <c:pt idx="4">
                  <c:v>1206.79</c:v>
                </c:pt>
              </c:numCache>
            </c:numRef>
          </c:val>
          <c:smooth val="0"/>
          <c:extLst>
            <c:ext xmlns:c16="http://schemas.microsoft.com/office/drawing/2014/chart" uri="{C3380CC4-5D6E-409C-BE32-E72D297353CC}">
              <c16:uniqueId val="{00000001-01CC-4715-833D-014F794B7E8B}"/>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82.56</c:v>
                </c:pt>
                <c:pt idx="1">
                  <c:v>83.62</c:v>
                </c:pt>
                <c:pt idx="2">
                  <c:v>82.23</c:v>
                </c:pt>
                <c:pt idx="3">
                  <c:v>79.040000000000006</c:v>
                </c:pt>
                <c:pt idx="4">
                  <c:v>68.45</c:v>
                </c:pt>
              </c:numCache>
            </c:numRef>
          </c:val>
          <c:extLst>
            <c:ext xmlns:c16="http://schemas.microsoft.com/office/drawing/2014/chart" uri="{C3380CC4-5D6E-409C-BE32-E72D297353CC}">
              <c16:uniqueId val="{00000000-5C3D-46B4-B166-BBF79CE6C692}"/>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49.22</c:v>
                </c:pt>
                <c:pt idx="1">
                  <c:v>69.87</c:v>
                </c:pt>
                <c:pt idx="2">
                  <c:v>74.3</c:v>
                </c:pt>
                <c:pt idx="3">
                  <c:v>72.260000000000005</c:v>
                </c:pt>
                <c:pt idx="4">
                  <c:v>71.84</c:v>
                </c:pt>
              </c:numCache>
            </c:numRef>
          </c:val>
          <c:smooth val="0"/>
          <c:extLst>
            <c:ext xmlns:c16="http://schemas.microsoft.com/office/drawing/2014/chart" uri="{C3380CC4-5D6E-409C-BE32-E72D297353CC}">
              <c16:uniqueId val="{00000001-5C3D-46B4-B166-BBF79CE6C692}"/>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150</c:v>
                </c:pt>
                <c:pt idx="1">
                  <c:v>150</c:v>
                </c:pt>
                <c:pt idx="2">
                  <c:v>150</c:v>
                </c:pt>
                <c:pt idx="3">
                  <c:v>150</c:v>
                </c:pt>
                <c:pt idx="4">
                  <c:v>150</c:v>
                </c:pt>
              </c:numCache>
            </c:numRef>
          </c:val>
          <c:extLst>
            <c:ext xmlns:c16="http://schemas.microsoft.com/office/drawing/2014/chart" uri="{C3380CC4-5D6E-409C-BE32-E72D297353CC}">
              <c16:uniqueId val="{00000000-8E2F-41EB-A517-036BB158BDBA}"/>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332.02</c:v>
                </c:pt>
                <c:pt idx="1">
                  <c:v>234.96</c:v>
                </c:pt>
                <c:pt idx="2">
                  <c:v>221.81</c:v>
                </c:pt>
                <c:pt idx="3">
                  <c:v>230.02</c:v>
                </c:pt>
                <c:pt idx="4">
                  <c:v>228.47</c:v>
                </c:pt>
              </c:numCache>
            </c:numRef>
          </c:val>
          <c:smooth val="0"/>
          <c:extLst>
            <c:ext xmlns:c16="http://schemas.microsoft.com/office/drawing/2014/chart" uri="{C3380CC4-5D6E-409C-BE32-E72D297353CC}">
              <c16:uniqueId val="{00000001-8E2F-41EB-A517-036BB158BDBA}"/>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【1,218.70】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【218.56】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view="pageBreakPreview" zoomScale="60" zoomScaleNormal="10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2">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2">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4" t="str">
        <f>データ!H6</f>
        <v>群馬県　桐生市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2">
      <c r="A8" s="2"/>
      <c r="B8" s="49" t="str">
        <f>データ!I6</f>
        <v>法非適用</v>
      </c>
      <c r="C8" s="49"/>
      <c r="D8" s="49"/>
      <c r="E8" s="49"/>
      <c r="F8" s="49"/>
      <c r="G8" s="49"/>
      <c r="H8" s="49"/>
      <c r="I8" s="49" t="str">
        <f>データ!J6</f>
        <v>下水道事業</v>
      </c>
      <c r="J8" s="49"/>
      <c r="K8" s="49"/>
      <c r="L8" s="49"/>
      <c r="M8" s="49"/>
      <c r="N8" s="49"/>
      <c r="O8" s="49"/>
      <c r="P8" s="49" t="str">
        <f>データ!K6</f>
        <v>特定環境保全公共下水道</v>
      </c>
      <c r="Q8" s="49"/>
      <c r="R8" s="49"/>
      <c r="S8" s="49"/>
      <c r="T8" s="49"/>
      <c r="U8" s="49"/>
      <c r="V8" s="49"/>
      <c r="W8" s="49" t="str">
        <f>データ!L6</f>
        <v>D2</v>
      </c>
      <c r="X8" s="49"/>
      <c r="Y8" s="49"/>
      <c r="Z8" s="49"/>
      <c r="AA8" s="49"/>
      <c r="AB8" s="49"/>
      <c r="AC8" s="49"/>
      <c r="AD8" s="50" t="str">
        <f>データ!$M$6</f>
        <v>非設置</v>
      </c>
      <c r="AE8" s="50"/>
      <c r="AF8" s="50"/>
      <c r="AG8" s="50"/>
      <c r="AH8" s="50"/>
      <c r="AI8" s="50"/>
      <c r="AJ8" s="50"/>
      <c r="AK8" s="3"/>
      <c r="AL8" s="51">
        <f>データ!S6</f>
        <v>110122</v>
      </c>
      <c r="AM8" s="51"/>
      <c r="AN8" s="51"/>
      <c r="AO8" s="51"/>
      <c r="AP8" s="51"/>
      <c r="AQ8" s="51"/>
      <c r="AR8" s="51"/>
      <c r="AS8" s="51"/>
      <c r="AT8" s="46">
        <f>データ!T6</f>
        <v>274.45</v>
      </c>
      <c r="AU8" s="46"/>
      <c r="AV8" s="46"/>
      <c r="AW8" s="46"/>
      <c r="AX8" s="46"/>
      <c r="AY8" s="46"/>
      <c r="AZ8" s="46"/>
      <c r="BA8" s="46"/>
      <c r="BB8" s="46">
        <f>データ!U6</f>
        <v>401.25</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2">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2">
      <c r="A10" s="2"/>
      <c r="B10" s="46" t="str">
        <f>データ!N6</f>
        <v>-</v>
      </c>
      <c r="C10" s="46"/>
      <c r="D10" s="46"/>
      <c r="E10" s="46"/>
      <c r="F10" s="46"/>
      <c r="G10" s="46"/>
      <c r="H10" s="46"/>
      <c r="I10" s="46" t="str">
        <f>データ!O6</f>
        <v>該当数値なし</v>
      </c>
      <c r="J10" s="46"/>
      <c r="K10" s="46"/>
      <c r="L10" s="46"/>
      <c r="M10" s="46"/>
      <c r="N10" s="46"/>
      <c r="O10" s="46"/>
      <c r="P10" s="46">
        <f>データ!P6</f>
        <v>5.12</v>
      </c>
      <c r="Q10" s="46"/>
      <c r="R10" s="46"/>
      <c r="S10" s="46"/>
      <c r="T10" s="46"/>
      <c r="U10" s="46"/>
      <c r="V10" s="46"/>
      <c r="W10" s="46">
        <f>データ!Q6</f>
        <v>100</v>
      </c>
      <c r="X10" s="46"/>
      <c r="Y10" s="46"/>
      <c r="Z10" s="46"/>
      <c r="AA10" s="46"/>
      <c r="AB10" s="46"/>
      <c r="AC10" s="46"/>
      <c r="AD10" s="51">
        <f>データ!R6</f>
        <v>2310</v>
      </c>
      <c r="AE10" s="51"/>
      <c r="AF10" s="51"/>
      <c r="AG10" s="51"/>
      <c r="AH10" s="51"/>
      <c r="AI10" s="51"/>
      <c r="AJ10" s="51"/>
      <c r="AK10" s="2"/>
      <c r="AL10" s="51">
        <f>データ!V6</f>
        <v>5606</v>
      </c>
      <c r="AM10" s="51"/>
      <c r="AN10" s="51"/>
      <c r="AO10" s="51"/>
      <c r="AP10" s="51"/>
      <c r="AQ10" s="51"/>
      <c r="AR10" s="51"/>
      <c r="AS10" s="51"/>
      <c r="AT10" s="46">
        <f>データ!W6</f>
        <v>2.25</v>
      </c>
      <c r="AU10" s="46"/>
      <c r="AV10" s="46"/>
      <c r="AW10" s="46"/>
      <c r="AX10" s="46"/>
      <c r="AY10" s="46"/>
      <c r="AZ10" s="46"/>
      <c r="BA10" s="46"/>
      <c r="BB10" s="46">
        <f>データ!X6</f>
        <v>2491.56</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2">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2">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120</v>
      </c>
      <c r="BM16" s="55"/>
      <c r="BN16" s="55"/>
      <c r="BO16" s="55"/>
      <c r="BP16" s="55"/>
      <c r="BQ16" s="55"/>
      <c r="BR16" s="55"/>
      <c r="BS16" s="55"/>
      <c r="BT16" s="55"/>
      <c r="BU16" s="55"/>
      <c r="BV16" s="55"/>
      <c r="BW16" s="55"/>
      <c r="BX16" s="55"/>
      <c r="BY16" s="55"/>
      <c r="BZ16" s="56"/>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118</v>
      </c>
      <c r="BM47" s="55"/>
      <c r="BN47" s="55"/>
      <c r="BO47" s="55"/>
      <c r="BP47" s="55"/>
      <c r="BQ47" s="55"/>
      <c r="BR47" s="55"/>
      <c r="BS47" s="55"/>
      <c r="BT47" s="55"/>
      <c r="BU47" s="55"/>
      <c r="BV47" s="55"/>
      <c r="BW47" s="55"/>
      <c r="BX47" s="55"/>
      <c r="BY47" s="55"/>
      <c r="BZ47" s="56"/>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2">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2">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119</v>
      </c>
      <c r="BM66" s="55"/>
      <c r="BN66" s="55"/>
      <c r="BO66" s="55"/>
      <c r="BP66" s="55"/>
      <c r="BQ66" s="55"/>
      <c r="BR66" s="55"/>
      <c r="BS66" s="55"/>
      <c r="BT66" s="55"/>
      <c r="BU66" s="55"/>
      <c r="BV66" s="55"/>
      <c r="BW66" s="55"/>
      <c r="BX66" s="55"/>
      <c r="BY66" s="55"/>
      <c r="BZ66" s="56"/>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2">
      <c r="C83" s="2" t="s">
        <v>30</v>
      </c>
    </row>
    <row r="84" spans="1:78" x14ac:dyDescent="0.2">
      <c r="C84" s="2"/>
    </row>
    <row r="85" spans="1:78" hidden="1" x14ac:dyDescent="0.2">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2">
      <c r="B86" s="26"/>
      <c r="C86" s="26"/>
      <c r="D86" s="26"/>
      <c r="E86" s="26" t="str">
        <f>データ!AI6</f>
        <v/>
      </c>
      <c r="F86" s="26" t="s">
        <v>43</v>
      </c>
      <c r="G86" s="26" t="s">
        <v>43</v>
      </c>
      <c r="H86" s="26" t="str">
        <f>データ!BP6</f>
        <v>【1,218.70】</v>
      </c>
      <c r="I86" s="26" t="str">
        <f>データ!CA6</f>
        <v>【74.17】</v>
      </c>
      <c r="J86" s="26" t="str">
        <f>データ!CL6</f>
        <v>【218.56】</v>
      </c>
      <c r="K86" s="26" t="str">
        <f>データ!CW6</f>
        <v>【42.86】</v>
      </c>
      <c r="L86" s="26" t="str">
        <f>データ!DH6</f>
        <v>【84.20】</v>
      </c>
      <c r="M86" s="26" t="s">
        <v>43</v>
      </c>
      <c r="N86" s="26" t="s">
        <v>44</v>
      </c>
      <c r="O86" s="26" t="str">
        <f>データ!EO6</f>
        <v>【0.28】</v>
      </c>
    </row>
  </sheetData>
  <sheetProtection algorithmName="SHA-512" hashValue="UMIa7zRS5aGp7Fl4ezMxlUmgdcwdos0QP1KaM0aSldm470tkEzsl/tOitX3nuMTV+pjQ1jobmgTzQDpXoRzI/A==" saltValue="M0x2E1d+h8Wu5kzbO+jgo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2" x14ac:dyDescent="0.2"/>
  <cols>
    <col min="2" max="144" width="11.88671875" customWidth="1"/>
  </cols>
  <sheetData>
    <row r="1" spans="1:145" x14ac:dyDescent="0.2">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2">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2">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2">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2">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2">
      <c r="A6" s="28" t="s">
        <v>97</v>
      </c>
      <c r="B6" s="33">
        <f>B7</f>
        <v>2019</v>
      </c>
      <c r="C6" s="33">
        <f t="shared" ref="C6:X6" si="3">C7</f>
        <v>102032</v>
      </c>
      <c r="D6" s="33">
        <f t="shared" si="3"/>
        <v>47</v>
      </c>
      <c r="E6" s="33">
        <f t="shared" si="3"/>
        <v>17</v>
      </c>
      <c r="F6" s="33">
        <f t="shared" si="3"/>
        <v>4</v>
      </c>
      <c r="G6" s="33">
        <f t="shared" si="3"/>
        <v>0</v>
      </c>
      <c r="H6" s="33" t="str">
        <f t="shared" si="3"/>
        <v>群馬県　桐生市</v>
      </c>
      <c r="I6" s="33" t="str">
        <f t="shared" si="3"/>
        <v>法非適用</v>
      </c>
      <c r="J6" s="33" t="str">
        <f t="shared" si="3"/>
        <v>下水道事業</v>
      </c>
      <c r="K6" s="33" t="str">
        <f t="shared" si="3"/>
        <v>特定環境保全公共下水道</v>
      </c>
      <c r="L6" s="33" t="str">
        <f t="shared" si="3"/>
        <v>D2</v>
      </c>
      <c r="M6" s="33" t="str">
        <f t="shared" si="3"/>
        <v>非設置</v>
      </c>
      <c r="N6" s="34" t="str">
        <f t="shared" si="3"/>
        <v>-</v>
      </c>
      <c r="O6" s="34" t="str">
        <f t="shared" si="3"/>
        <v>該当数値なし</v>
      </c>
      <c r="P6" s="34">
        <f t="shared" si="3"/>
        <v>5.12</v>
      </c>
      <c r="Q6" s="34">
        <f t="shared" si="3"/>
        <v>100</v>
      </c>
      <c r="R6" s="34">
        <f t="shared" si="3"/>
        <v>2310</v>
      </c>
      <c r="S6" s="34">
        <f t="shared" si="3"/>
        <v>110122</v>
      </c>
      <c r="T6" s="34">
        <f t="shared" si="3"/>
        <v>274.45</v>
      </c>
      <c r="U6" s="34">
        <f t="shared" si="3"/>
        <v>401.25</v>
      </c>
      <c r="V6" s="34">
        <f t="shared" si="3"/>
        <v>5606</v>
      </c>
      <c r="W6" s="34">
        <f t="shared" si="3"/>
        <v>2.25</v>
      </c>
      <c r="X6" s="34">
        <f t="shared" si="3"/>
        <v>2491.56</v>
      </c>
      <c r="Y6" s="35">
        <f>IF(Y7="",NA(),Y7)</f>
        <v>76.39</v>
      </c>
      <c r="Z6" s="35">
        <f t="shared" ref="Z6:AH6" si="4">IF(Z7="",NA(),Z7)</f>
        <v>79.38</v>
      </c>
      <c r="AA6" s="35">
        <f t="shared" si="4"/>
        <v>81.55</v>
      </c>
      <c r="AB6" s="35">
        <f t="shared" si="4"/>
        <v>81.87</v>
      </c>
      <c r="AC6" s="35">
        <f t="shared" si="4"/>
        <v>76.97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352.01</v>
      </c>
      <c r="BG6" s="35">
        <f t="shared" ref="BG6:BO6" si="7">IF(BG7="",NA(),BG7)</f>
        <v>185.24</v>
      </c>
      <c r="BH6" s="35">
        <f t="shared" si="7"/>
        <v>268.85000000000002</v>
      </c>
      <c r="BI6" s="35">
        <f t="shared" si="7"/>
        <v>311.70999999999998</v>
      </c>
      <c r="BJ6" s="35">
        <f t="shared" si="7"/>
        <v>343.82</v>
      </c>
      <c r="BK6" s="35">
        <f t="shared" si="7"/>
        <v>1673.47</v>
      </c>
      <c r="BL6" s="35">
        <f t="shared" si="7"/>
        <v>1298.9100000000001</v>
      </c>
      <c r="BM6" s="35">
        <f t="shared" si="7"/>
        <v>1243.71</v>
      </c>
      <c r="BN6" s="35">
        <f t="shared" si="7"/>
        <v>1194.1500000000001</v>
      </c>
      <c r="BO6" s="35">
        <f t="shared" si="7"/>
        <v>1206.79</v>
      </c>
      <c r="BP6" s="34" t="str">
        <f>IF(BP7="","",IF(BP7="-","【-】","【"&amp;SUBSTITUTE(TEXT(BP7,"#,##0.00"),"-","△")&amp;"】"))</f>
        <v>【1,218.70】</v>
      </c>
      <c r="BQ6" s="35">
        <f>IF(BQ7="",NA(),BQ7)</f>
        <v>82.56</v>
      </c>
      <c r="BR6" s="35">
        <f t="shared" ref="BR6:BZ6" si="8">IF(BR7="",NA(),BR7)</f>
        <v>83.62</v>
      </c>
      <c r="BS6" s="35">
        <f t="shared" si="8"/>
        <v>82.23</v>
      </c>
      <c r="BT6" s="35">
        <f t="shared" si="8"/>
        <v>79.040000000000006</v>
      </c>
      <c r="BU6" s="35">
        <f t="shared" si="8"/>
        <v>68.45</v>
      </c>
      <c r="BV6" s="35">
        <f t="shared" si="8"/>
        <v>49.22</v>
      </c>
      <c r="BW6" s="35">
        <f t="shared" si="8"/>
        <v>69.87</v>
      </c>
      <c r="BX6" s="35">
        <f t="shared" si="8"/>
        <v>74.3</v>
      </c>
      <c r="BY6" s="35">
        <f t="shared" si="8"/>
        <v>72.260000000000005</v>
      </c>
      <c r="BZ6" s="35">
        <f t="shared" si="8"/>
        <v>71.84</v>
      </c>
      <c r="CA6" s="34" t="str">
        <f>IF(CA7="","",IF(CA7="-","【-】","【"&amp;SUBSTITUTE(TEXT(CA7,"#,##0.00"),"-","△")&amp;"】"))</f>
        <v>【74.17】</v>
      </c>
      <c r="CB6" s="35">
        <f>IF(CB7="",NA(),CB7)</f>
        <v>150</v>
      </c>
      <c r="CC6" s="35">
        <f t="shared" ref="CC6:CK6" si="9">IF(CC7="",NA(),CC7)</f>
        <v>150</v>
      </c>
      <c r="CD6" s="35">
        <f t="shared" si="9"/>
        <v>150</v>
      </c>
      <c r="CE6" s="35">
        <f t="shared" si="9"/>
        <v>150</v>
      </c>
      <c r="CF6" s="35">
        <f t="shared" si="9"/>
        <v>150</v>
      </c>
      <c r="CG6" s="35">
        <f t="shared" si="9"/>
        <v>332.02</v>
      </c>
      <c r="CH6" s="35">
        <f t="shared" si="9"/>
        <v>234.96</v>
      </c>
      <c r="CI6" s="35">
        <f t="shared" si="9"/>
        <v>221.81</v>
      </c>
      <c r="CJ6" s="35">
        <f t="shared" si="9"/>
        <v>230.02</v>
      </c>
      <c r="CK6" s="35">
        <f t="shared" si="9"/>
        <v>228.47</v>
      </c>
      <c r="CL6" s="34" t="str">
        <f>IF(CL7="","",IF(CL7="-","【-】","【"&amp;SUBSTITUTE(TEXT(CL7,"#,##0.00"),"-","△")&amp;"】"))</f>
        <v>【218.56】</v>
      </c>
      <c r="CM6" s="35" t="str">
        <f>IF(CM7="",NA(),CM7)</f>
        <v>-</v>
      </c>
      <c r="CN6" s="35" t="str">
        <f t="shared" ref="CN6:CV6" si="10">IF(CN7="",NA(),CN7)</f>
        <v>-</v>
      </c>
      <c r="CO6" s="35" t="str">
        <f t="shared" si="10"/>
        <v>-</v>
      </c>
      <c r="CP6" s="35" t="str">
        <f t="shared" si="10"/>
        <v>-</v>
      </c>
      <c r="CQ6" s="35" t="str">
        <f t="shared" si="10"/>
        <v>-</v>
      </c>
      <c r="CR6" s="35">
        <f t="shared" si="10"/>
        <v>36.65</v>
      </c>
      <c r="CS6" s="35">
        <f t="shared" si="10"/>
        <v>42.9</v>
      </c>
      <c r="CT6" s="35">
        <f t="shared" si="10"/>
        <v>43.36</v>
      </c>
      <c r="CU6" s="35">
        <f t="shared" si="10"/>
        <v>42.56</v>
      </c>
      <c r="CV6" s="35">
        <f t="shared" si="10"/>
        <v>42.47</v>
      </c>
      <c r="CW6" s="34" t="str">
        <f>IF(CW7="","",IF(CW7="-","【-】","【"&amp;SUBSTITUTE(TEXT(CW7,"#,##0.00"),"-","△")&amp;"】"))</f>
        <v>【42.86】</v>
      </c>
      <c r="CX6" s="35">
        <f>IF(CX7="",NA(),CX7)</f>
        <v>67.31</v>
      </c>
      <c r="CY6" s="35">
        <f t="shared" ref="CY6:DG6" si="11">IF(CY7="",NA(),CY7)</f>
        <v>69.14</v>
      </c>
      <c r="CZ6" s="35">
        <f t="shared" si="11"/>
        <v>69.98</v>
      </c>
      <c r="DA6" s="35">
        <f t="shared" si="11"/>
        <v>69.930000000000007</v>
      </c>
      <c r="DB6" s="35">
        <f t="shared" si="11"/>
        <v>72.53</v>
      </c>
      <c r="DC6" s="35">
        <f t="shared" si="11"/>
        <v>68.83</v>
      </c>
      <c r="DD6" s="35">
        <f t="shared" si="11"/>
        <v>83.5</v>
      </c>
      <c r="DE6" s="35">
        <f t="shared" si="11"/>
        <v>83.06</v>
      </c>
      <c r="DF6" s="35">
        <f t="shared" si="11"/>
        <v>83.32</v>
      </c>
      <c r="DG6" s="35">
        <f t="shared" si="11"/>
        <v>83.75</v>
      </c>
      <c r="DH6" s="34" t="str">
        <f>IF(DH7="","",IF(DH7="-","【-】","【"&amp;SUBSTITUTE(TEXT(DH7,"#,##0.00"),"-","△")&amp;"】"))</f>
        <v>【84.20】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0.26</v>
      </c>
      <c r="EK6" s="35">
        <f t="shared" si="14"/>
        <v>0.09</v>
      </c>
      <c r="EL6" s="35">
        <f t="shared" si="14"/>
        <v>0.09</v>
      </c>
      <c r="EM6" s="35">
        <f t="shared" si="14"/>
        <v>0.13</v>
      </c>
      <c r="EN6" s="35">
        <f t="shared" si="14"/>
        <v>0.36</v>
      </c>
      <c r="EO6" s="34" t="str">
        <f>IF(EO7="","",IF(EO7="-","【-】","【"&amp;SUBSTITUTE(TEXT(EO7,"#,##0.00"),"-","△")&amp;"】"))</f>
        <v>【0.28】</v>
      </c>
    </row>
    <row r="7" spans="1:145" s="36" customFormat="1" x14ac:dyDescent="0.2">
      <c r="A7" s="28"/>
      <c r="B7" s="37">
        <v>2019</v>
      </c>
      <c r="C7" s="37">
        <v>102032</v>
      </c>
      <c r="D7" s="37">
        <v>47</v>
      </c>
      <c r="E7" s="37">
        <v>17</v>
      </c>
      <c r="F7" s="37">
        <v>4</v>
      </c>
      <c r="G7" s="37">
        <v>0</v>
      </c>
      <c r="H7" s="37" t="s">
        <v>98</v>
      </c>
      <c r="I7" s="37" t="s">
        <v>99</v>
      </c>
      <c r="J7" s="37" t="s">
        <v>100</v>
      </c>
      <c r="K7" s="37" t="s">
        <v>101</v>
      </c>
      <c r="L7" s="37" t="s">
        <v>102</v>
      </c>
      <c r="M7" s="37" t="s">
        <v>103</v>
      </c>
      <c r="N7" s="38" t="s">
        <v>104</v>
      </c>
      <c r="O7" s="38" t="s">
        <v>105</v>
      </c>
      <c r="P7" s="38">
        <v>5.12</v>
      </c>
      <c r="Q7" s="38">
        <v>100</v>
      </c>
      <c r="R7" s="38">
        <v>2310</v>
      </c>
      <c r="S7" s="38">
        <v>110122</v>
      </c>
      <c r="T7" s="38">
        <v>274.45</v>
      </c>
      <c r="U7" s="38">
        <v>401.25</v>
      </c>
      <c r="V7" s="38">
        <v>5606</v>
      </c>
      <c r="W7" s="38">
        <v>2.25</v>
      </c>
      <c r="X7" s="38">
        <v>2491.56</v>
      </c>
      <c r="Y7" s="38">
        <v>76.39</v>
      </c>
      <c r="Z7" s="38">
        <v>79.38</v>
      </c>
      <c r="AA7" s="38">
        <v>81.55</v>
      </c>
      <c r="AB7" s="38">
        <v>81.87</v>
      </c>
      <c r="AC7" s="38">
        <v>76.97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352.01</v>
      </c>
      <c r="BG7" s="38">
        <v>185.24</v>
      </c>
      <c r="BH7" s="38">
        <v>268.85000000000002</v>
      </c>
      <c r="BI7" s="38">
        <v>311.70999999999998</v>
      </c>
      <c r="BJ7" s="38">
        <v>343.82</v>
      </c>
      <c r="BK7" s="38">
        <v>1673.47</v>
      </c>
      <c r="BL7" s="38">
        <v>1298.9100000000001</v>
      </c>
      <c r="BM7" s="38">
        <v>1243.71</v>
      </c>
      <c r="BN7" s="38">
        <v>1194.1500000000001</v>
      </c>
      <c r="BO7" s="38">
        <v>1206.79</v>
      </c>
      <c r="BP7" s="38">
        <v>1218.7</v>
      </c>
      <c r="BQ7" s="38">
        <v>82.56</v>
      </c>
      <c r="BR7" s="38">
        <v>83.62</v>
      </c>
      <c r="BS7" s="38">
        <v>82.23</v>
      </c>
      <c r="BT7" s="38">
        <v>79.040000000000006</v>
      </c>
      <c r="BU7" s="38">
        <v>68.45</v>
      </c>
      <c r="BV7" s="38">
        <v>49.22</v>
      </c>
      <c r="BW7" s="38">
        <v>69.87</v>
      </c>
      <c r="BX7" s="38">
        <v>74.3</v>
      </c>
      <c r="BY7" s="38">
        <v>72.260000000000005</v>
      </c>
      <c r="BZ7" s="38">
        <v>71.84</v>
      </c>
      <c r="CA7" s="38">
        <v>74.17</v>
      </c>
      <c r="CB7" s="38">
        <v>150</v>
      </c>
      <c r="CC7" s="38">
        <v>150</v>
      </c>
      <c r="CD7" s="38">
        <v>150</v>
      </c>
      <c r="CE7" s="38">
        <v>150</v>
      </c>
      <c r="CF7" s="38">
        <v>150</v>
      </c>
      <c r="CG7" s="38">
        <v>332.02</v>
      </c>
      <c r="CH7" s="38">
        <v>234.96</v>
      </c>
      <c r="CI7" s="38">
        <v>221.81</v>
      </c>
      <c r="CJ7" s="38">
        <v>230.02</v>
      </c>
      <c r="CK7" s="38">
        <v>228.47</v>
      </c>
      <c r="CL7" s="38">
        <v>218.56</v>
      </c>
      <c r="CM7" s="38" t="s">
        <v>104</v>
      </c>
      <c r="CN7" s="38" t="s">
        <v>104</v>
      </c>
      <c r="CO7" s="38" t="s">
        <v>104</v>
      </c>
      <c r="CP7" s="38" t="s">
        <v>104</v>
      </c>
      <c r="CQ7" s="38" t="s">
        <v>104</v>
      </c>
      <c r="CR7" s="38">
        <v>36.65</v>
      </c>
      <c r="CS7" s="38">
        <v>42.9</v>
      </c>
      <c r="CT7" s="38">
        <v>43.36</v>
      </c>
      <c r="CU7" s="38">
        <v>42.56</v>
      </c>
      <c r="CV7" s="38">
        <v>42.47</v>
      </c>
      <c r="CW7" s="38">
        <v>42.86</v>
      </c>
      <c r="CX7" s="38">
        <v>67.31</v>
      </c>
      <c r="CY7" s="38">
        <v>69.14</v>
      </c>
      <c r="CZ7" s="38">
        <v>69.98</v>
      </c>
      <c r="DA7" s="38">
        <v>69.930000000000007</v>
      </c>
      <c r="DB7" s="38">
        <v>72.53</v>
      </c>
      <c r="DC7" s="38">
        <v>68.83</v>
      </c>
      <c r="DD7" s="38">
        <v>83.5</v>
      </c>
      <c r="DE7" s="38">
        <v>83.06</v>
      </c>
      <c r="DF7" s="38">
        <v>83.32</v>
      </c>
      <c r="DG7" s="38">
        <v>83.75</v>
      </c>
      <c r="DH7" s="38">
        <v>84.2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0.26</v>
      </c>
      <c r="EK7" s="38">
        <v>0.09</v>
      </c>
      <c r="EL7" s="38">
        <v>0.09</v>
      </c>
      <c r="EM7" s="38">
        <v>0.13</v>
      </c>
      <c r="EN7" s="38">
        <v>0.36</v>
      </c>
      <c r="EO7" s="38">
        <v>0.28000000000000003</v>
      </c>
    </row>
    <row r="8" spans="1:145"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2">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2">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2">
      <c r="B11">
        <v>4</v>
      </c>
      <c r="C11">
        <v>3</v>
      </c>
      <c r="D11">
        <v>2</v>
      </c>
      <c r="E11">
        <v>1</v>
      </c>
      <c r="F11">
        <v>0</v>
      </c>
      <c r="G11" t="s">
        <v>111</v>
      </c>
    </row>
    <row r="12" spans="1:145" x14ac:dyDescent="0.2">
      <c r="B12">
        <v>1</v>
      </c>
      <c r="C12">
        <v>1</v>
      </c>
      <c r="D12">
        <v>1</v>
      </c>
      <c r="E12">
        <v>1</v>
      </c>
      <c r="F12">
        <v>1</v>
      </c>
      <c r="G12" t="s">
        <v>112</v>
      </c>
    </row>
    <row r="13" spans="1:145" x14ac:dyDescent="0.2">
      <c r="B13" t="s">
        <v>113</v>
      </c>
      <c r="C13" t="s">
        <v>114</v>
      </c>
      <c r="D13" t="s">
        <v>115</v>
      </c>
      <c r="E13" t="s">
        <v>115</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cp:keywords/>
  <dc:description/>
  <cp:lastPrinted>2021-02-01T05:37:48Z</cp:lastPrinted>
  <dcterms:created xsi:type="dcterms:W3CDTF">2020-12-04T02:53:57Z</dcterms:created>
  <dcterms:modified xsi:type="dcterms:W3CDTF">2021-02-01T05:37:50Z</dcterms:modified>
  <cp:category/>
</cp:coreProperties>
</file>