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9○みなかみ町\"/>
    </mc:Choice>
  </mc:AlternateContent>
  <xr:revisionPtr revIDLastSave="0" documentId="13_ncr:1_{929F88D1-1061-4136-B455-91E867416FAB}" xr6:coauthVersionLast="36" xr6:coauthVersionMax="45" xr10:uidLastSave="{00000000-0000-0000-0000-000000000000}"/>
  <workbookProtection workbookAlgorithmName="SHA-512" workbookHashValue="TODVJz7KZnq6wJoFtN+6GJUvYgNALG2ToKkLA+1CuJ26zBdVwxlBLIgTDzpMQ2XgqMHEJfQPCO/1PdqAdiG2KQ==" workbookSaltValue="tCIFOKdw7Nowl/m/NruaSg==" workbookSpinCount="100000" lockStructure="1"/>
  <bookViews>
    <workbookView xWindow="0" yWindow="0" windowWidth="16970" windowHeight="5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BB8" i="4"/>
  <c r="AL8" i="4"/>
  <c r="P8" i="4"/>
</calcChain>
</file>

<file path=xl/sharedStrings.xml><?xml version="1.0" encoding="utf-8"?>
<sst xmlns="http://schemas.openxmlformats.org/spreadsheetml/2006/main" count="238" uniqueCount="117">
  <si>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</si>
  <si>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</si>
  <si>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</si>
  <si>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</si>
  <si>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</si>
  <si>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</si>
  <si>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</si>
  <si>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</si>
  <si>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</si>
  <si>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</si>
  <si>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</si>
  <si>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</si>
  <si>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</si>
  <si>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</si>
  <si>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</si>
  <si>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</si>
  <si>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</si>
  <si>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</si>
  <si>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</si>
  <si>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</si>
  <si>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</si>
  <si>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</si>
  <si>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</si>
  <si>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</si>
  <si>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</si>
  <si>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</si>
  <si>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</si>
  <si>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</si>
  <si>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</si>
  <si>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</si>
  <si>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</si>
  <si>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</si>
  <si>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</si>
  <si>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</si>
  <si>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</si>
  <si>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</si>
  <si>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</si>
  <si>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</si>
  <si>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</si>
  <si>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</si>
  <si>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</si>
  <si>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</si>
  <si>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</si>
  <si>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</si>
  <si>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</si>
  <si>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</si>
  <si>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</si>
  <si>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</si>
  <si>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</si>
  <si>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</si>
  <si>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</si>
  <si>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</si>
  <si>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</si>
  <si>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</si>
  <si>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</si>
  <si>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</si>
  <si>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</si>
  <si>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</si>
  <si>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</si>
  <si>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</si>
  <si>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</si>
  <si>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</si>
  <si>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</si>
  <si>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</si>
  <si>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</si>
  <si>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</si>
  <si>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</si>
  <si>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</si>
  <si>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</si>
  <si>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</si>
  <si>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</si>
  <si>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</si>
  <si>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</si>
  <si>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</si>
  <si>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</si>
  <si>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</si>
  <si>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</si>
  <si>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</si>
  <si>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</si>
  <si>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</si>
  <si>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</si>
  <si>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</si>
  <si>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</si>
  <si>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</si>
  <si>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</si>
  <si>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</si>
  <si>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</si>
  <si>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</si>
  <si>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</si>
  <si>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</si>
  <si>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</si>
  <si>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</si>
  <si>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</si>
  <si>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</si>
  <si>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</si>
  <si>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</si>
  <si>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</si>
  <si>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</si>
  <si>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</si>
  <si>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</si>
  <si>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</si>
  <si>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</si>
  <si>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</si>
  <si>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</si>
  <si>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</si>
  <si>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</si>
  <si>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</si>
  <si>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</si>
  <si>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</si>
  <si>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</si>
  <si>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</si>
  <si>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</si>
  <si>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</si>
  <si>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</si>
  <si>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収益的収支比率は100%未満の状態が続いているものの、改善傾向にある。また、人口減少や節水意識の高まり、節水家電の普及も影響し、料金収入の停滞が続いている。
　経費回収率は類似団体と同程度であり、改善傾向にあるが未だ100％を下回っており、コストの削減に努めていく必要がある。
　企業債残高は少しずつだが減らすことが出来ている。今後も、施設の更新や設備改修のために企業債を計画的に発行する事としている。
　水洗化率は年々増加傾向にあるが類似団体よりも低い水準にあるため、取り組みを強化していく必要がある。
　令和２年度において経営戦略を策定予定であり、下水道事業の健全化及び効率化を図っていく。
※過年度の修正は平成30年度決算分析欄のとおり。</t>
    <rPh sb="1" eb="4">
      <t>シュウエキテキ</t>
    </rPh>
    <rPh sb="4" eb="6">
      <t>シュウシ</t>
    </rPh>
    <rPh sb="6" eb="8">
      <t>ヒリツ</t>
    </rPh>
    <rPh sb="13" eb="15">
      <t>ミマン</t>
    </rPh>
    <rPh sb="16" eb="18">
      <t>ジョウタイ</t>
    </rPh>
    <rPh sb="19" eb="20">
      <t>ツヅ</t>
    </rPh>
    <rPh sb="28" eb="30">
      <t>カイゼン</t>
    </rPh>
    <rPh sb="30" eb="32">
      <t>ケイコウ</t>
    </rPh>
    <rPh sb="39" eb="41">
      <t>ジンコウ</t>
    </rPh>
    <rPh sb="41" eb="43">
      <t>ゲンショウ</t>
    </rPh>
    <rPh sb="44" eb="46">
      <t>セッスイ</t>
    </rPh>
    <rPh sb="46" eb="48">
      <t>イシキ</t>
    </rPh>
    <rPh sb="49" eb="50">
      <t>タカ</t>
    </rPh>
    <rPh sb="53" eb="55">
      <t>セッスイ</t>
    </rPh>
    <rPh sb="55" eb="57">
      <t>カデン</t>
    </rPh>
    <rPh sb="58" eb="60">
      <t>フキュウ</t>
    </rPh>
    <rPh sb="61" eb="63">
      <t>エイキョウ</t>
    </rPh>
    <rPh sb="65" eb="67">
      <t>リョウキン</t>
    </rPh>
    <rPh sb="67" eb="69">
      <t>シュウニュウ</t>
    </rPh>
    <rPh sb="70" eb="72">
      <t>テイタイ</t>
    </rPh>
    <rPh sb="73" eb="74">
      <t>ツヅ</t>
    </rPh>
    <rPh sb="81" eb="83">
      <t>ケイヒ</t>
    </rPh>
    <rPh sb="83" eb="85">
      <t>カイシュウ</t>
    </rPh>
    <rPh sb="85" eb="86">
      <t>リツ</t>
    </rPh>
    <rPh sb="87" eb="89">
      <t>ルイジ</t>
    </rPh>
    <rPh sb="89" eb="91">
      <t>ダンタイ</t>
    </rPh>
    <rPh sb="92" eb="95">
      <t>ドウテイド</t>
    </rPh>
    <rPh sb="99" eb="101">
      <t>カイゼン</t>
    </rPh>
    <rPh sb="101" eb="103">
      <t>ケイコウ</t>
    </rPh>
    <rPh sb="107" eb="108">
      <t>イマ</t>
    </rPh>
    <rPh sb="114" eb="116">
      <t>シタマワ</t>
    </rPh>
    <rPh sb="125" eb="127">
      <t>サクゲン</t>
    </rPh>
    <rPh sb="128" eb="129">
      <t>ツト</t>
    </rPh>
    <rPh sb="133" eb="135">
      <t>ヒツヨウ</t>
    </rPh>
    <rPh sb="141" eb="143">
      <t>キギョウ</t>
    </rPh>
    <rPh sb="143" eb="144">
      <t>サイ</t>
    </rPh>
    <rPh sb="144" eb="146">
      <t>ザンダカ</t>
    </rPh>
    <rPh sb="147" eb="148">
      <t>スコ</t>
    </rPh>
    <rPh sb="153" eb="154">
      <t>ヘ</t>
    </rPh>
    <rPh sb="159" eb="161">
      <t>デキ</t>
    </rPh>
    <rPh sb="165" eb="167">
      <t>コンゴ</t>
    </rPh>
    <rPh sb="169" eb="171">
      <t>シセツ</t>
    </rPh>
    <rPh sb="172" eb="174">
      <t>コウシン</t>
    </rPh>
    <rPh sb="175" eb="177">
      <t>セツビ</t>
    </rPh>
    <rPh sb="177" eb="179">
      <t>カイシュウ</t>
    </rPh>
    <rPh sb="183" eb="185">
      <t>キギョウ</t>
    </rPh>
    <rPh sb="185" eb="186">
      <t>サイ</t>
    </rPh>
    <rPh sb="187" eb="190">
      <t>ケイカクテキ</t>
    </rPh>
    <rPh sb="191" eb="193">
      <t>ハッコウ</t>
    </rPh>
    <rPh sb="195" eb="196">
      <t>コト</t>
    </rPh>
    <rPh sb="204" eb="207">
      <t>スイセンカ</t>
    </rPh>
    <rPh sb="207" eb="208">
      <t>リツ</t>
    </rPh>
    <rPh sb="209" eb="211">
      <t>ネンネン</t>
    </rPh>
    <rPh sb="211" eb="213">
      <t>ゾウカ</t>
    </rPh>
    <rPh sb="213" eb="215">
      <t>ケイコウ</t>
    </rPh>
    <rPh sb="219" eb="221">
      <t>ルイジ</t>
    </rPh>
    <rPh sb="221" eb="223">
      <t>ダンタイ</t>
    </rPh>
    <rPh sb="226" eb="227">
      <t>ヒク</t>
    </rPh>
    <rPh sb="228" eb="230">
      <t>スイジュン</t>
    </rPh>
    <rPh sb="236" eb="237">
      <t>ト</t>
    </rPh>
    <rPh sb="238" eb="239">
      <t>ク</t>
    </rPh>
    <rPh sb="241" eb="243">
      <t>キョウカ</t>
    </rPh>
    <rPh sb="247" eb="249">
      <t>ヒツヨウ</t>
    </rPh>
    <rPh sb="255" eb="257">
      <t>レイワ</t>
    </rPh>
    <rPh sb="258" eb="260">
      <t>ネンド</t>
    </rPh>
    <rPh sb="264" eb="266">
      <t>ケイエイ</t>
    </rPh>
    <rPh sb="266" eb="268">
      <t>センリャク</t>
    </rPh>
    <rPh sb="269" eb="271">
      <t>サクテイ</t>
    </rPh>
    <rPh sb="271" eb="273">
      <t>ヨテイ</t>
    </rPh>
    <rPh sb="277" eb="280">
      <t>ゲスイドウ</t>
    </rPh>
    <rPh sb="280" eb="282">
      <t>ジギョウ</t>
    </rPh>
    <rPh sb="283" eb="286">
      <t>ケンゼンカ</t>
    </rPh>
    <rPh sb="286" eb="287">
      <t>オヨ</t>
    </rPh>
    <rPh sb="288" eb="291">
      <t>コウリツカ</t>
    </rPh>
    <rPh sb="292" eb="293">
      <t>ハカ</t>
    </rPh>
    <rPh sb="302" eb="305">
      <t>カネンド</t>
    </rPh>
    <rPh sb="306" eb="308">
      <t>シュウセイ</t>
    </rPh>
    <rPh sb="309" eb="311">
      <t>ヘイセイ</t>
    </rPh>
    <rPh sb="313" eb="314">
      <t>ネン</t>
    </rPh>
    <rPh sb="314" eb="315">
      <t>ド</t>
    </rPh>
    <rPh sb="315" eb="317">
      <t>ケッサン</t>
    </rPh>
    <rPh sb="317" eb="319">
      <t>ブンセキ</t>
    </rPh>
    <rPh sb="319" eb="320">
      <t>ラン</t>
    </rPh>
    <phoneticPr fontId="4"/>
  </si>
  <si>
    <t>　人口減少による過疎化の進行や節水意識の向上、節水家電の普及等により料金収入の確保が厳しい状況となっているが、利根川源流域の水質保全や生活環境の維持向上のため、当町の下水道事業は重要な役割を担っている。下水道事業の健全な経営には、料金収入の確保、未接続の解消、老朽化施設の更新・改修等課題が多いため、経営戦略等により計画的な事業実施を図る。</t>
    <rPh sb="1" eb="3">
      <t>ジンコウ</t>
    </rPh>
    <rPh sb="3" eb="5">
      <t>ゲンショウ</t>
    </rPh>
    <rPh sb="8" eb="11">
      <t>カソカ</t>
    </rPh>
    <rPh sb="12" eb="14">
      <t>シンコウ</t>
    </rPh>
    <rPh sb="15" eb="17">
      <t>セッスイ</t>
    </rPh>
    <rPh sb="17" eb="19">
      <t>イシキ</t>
    </rPh>
    <rPh sb="20" eb="22">
      <t>コウジョウ</t>
    </rPh>
    <rPh sb="23" eb="25">
      <t>セッスイ</t>
    </rPh>
    <rPh sb="25" eb="27">
      <t>カデン</t>
    </rPh>
    <rPh sb="28" eb="30">
      <t>フキュウ</t>
    </rPh>
    <rPh sb="30" eb="31">
      <t>トウ</t>
    </rPh>
    <rPh sb="34" eb="36">
      <t>リョウキン</t>
    </rPh>
    <rPh sb="36" eb="38">
      <t>シュウニュウ</t>
    </rPh>
    <rPh sb="39" eb="41">
      <t>カクホ</t>
    </rPh>
    <rPh sb="42" eb="43">
      <t>キビ</t>
    </rPh>
    <rPh sb="45" eb="47">
      <t>ジョウキョウ</t>
    </rPh>
    <rPh sb="55" eb="57">
      <t>トネ</t>
    </rPh>
    <rPh sb="57" eb="58">
      <t>ガワ</t>
    </rPh>
    <rPh sb="58" eb="59">
      <t>ゲン</t>
    </rPh>
    <rPh sb="59" eb="61">
      <t>リュウイキ</t>
    </rPh>
    <rPh sb="62" eb="64">
      <t>スイシツ</t>
    </rPh>
    <rPh sb="64" eb="66">
      <t>ホゼン</t>
    </rPh>
    <rPh sb="67" eb="69">
      <t>セイカツ</t>
    </rPh>
    <rPh sb="69" eb="71">
      <t>カンキョウ</t>
    </rPh>
    <rPh sb="72" eb="74">
      <t>イジ</t>
    </rPh>
    <rPh sb="74" eb="76">
      <t>コウジョウ</t>
    </rPh>
    <rPh sb="80" eb="81">
      <t>トウ</t>
    </rPh>
    <rPh sb="81" eb="82">
      <t>マチ</t>
    </rPh>
    <rPh sb="83" eb="86">
      <t>ゲスイドウ</t>
    </rPh>
    <rPh sb="86" eb="88">
      <t>ジギョウ</t>
    </rPh>
    <rPh sb="89" eb="91">
      <t>ジュウヨウ</t>
    </rPh>
    <rPh sb="92" eb="94">
      <t>ヤクワリ</t>
    </rPh>
    <rPh sb="95" eb="96">
      <t>ニナ</t>
    </rPh>
    <rPh sb="101" eb="104">
      <t>ゲスイドウ</t>
    </rPh>
    <rPh sb="104" eb="106">
      <t>ジギョウ</t>
    </rPh>
    <rPh sb="107" eb="109">
      <t>ケンゼン</t>
    </rPh>
    <rPh sb="110" eb="112">
      <t>ケイエイ</t>
    </rPh>
    <rPh sb="115" eb="117">
      <t>リョウキン</t>
    </rPh>
    <rPh sb="117" eb="119">
      <t>シュウニュウ</t>
    </rPh>
    <rPh sb="120" eb="122">
      <t>カクホ</t>
    </rPh>
    <rPh sb="123" eb="126">
      <t>ミセツゾク</t>
    </rPh>
    <rPh sb="127" eb="129">
      <t>カイショウ</t>
    </rPh>
    <rPh sb="130" eb="133">
      <t>ロウキュウカ</t>
    </rPh>
    <rPh sb="133" eb="135">
      <t>シセツ</t>
    </rPh>
    <rPh sb="136" eb="138">
      <t>コウシン</t>
    </rPh>
    <rPh sb="139" eb="141">
      <t>カイシュウ</t>
    </rPh>
    <rPh sb="141" eb="142">
      <t>トウ</t>
    </rPh>
    <rPh sb="142" eb="144">
      <t>カダイ</t>
    </rPh>
    <rPh sb="145" eb="146">
      <t>オオ</t>
    </rPh>
    <rPh sb="150" eb="152">
      <t>ケイエイ</t>
    </rPh>
    <rPh sb="152" eb="154">
      <t>センリャク</t>
    </rPh>
    <rPh sb="154" eb="155">
      <t>トウ</t>
    </rPh>
    <rPh sb="158" eb="161">
      <t>ケイカクテキ</t>
    </rPh>
    <rPh sb="162" eb="164">
      <t>ジギョウ</t>
    </rPh>
    <rPh sb="164" eb="166">
      <t>ジッシ</t>
    </rPh>
    <rPh sb="167" eb="168">
      <t>ハカ</t>
    </rPh>
    <phoneticPr fontId="4"/>
  </si>
  <si>
    <t>　供用開始後30年が経過した管や施設があり、下水道施設の老朽化が進んできている。各施設の維持管理を適正に行いながら計画的な改修の実施に努めていく。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</si>
</sst>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1.1200000000000001</c:v>
                </c:pt>
                <c:pt idx="1">
                  <c:v>1.1200000000000001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9B-429E-8DFF-BBC06F83E4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0.16</c:v>
                </c:pt>
                <c:pt idx="2">
                  <c:v>0.15</c:v>
                </c:pt>
                <c:pt idx="3">
                  <c:v>0.16</c:v>
                </c:pt>
                <c:pt idx="4">
                  <c:v>0.1</c:v>
                </c:pt>
              </c:numCache>
            </c:numRef>
          </c:val>
          <c:smooth val="0"/>
          <c:extLst>
            <c:ext xmlns:c16="http://schemas.microsoft.com/office/drawing/2014/chart" uri="{C3380CC4-5D6E-409C-BE32-E72D297353CC}">
              <c16:uniqueId val="{00000001-B19B-429E-8DFF-BBC06F83E4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58.66</c:v>
                </c:pt>
                <c:pt idx="1">
                  <c:v>58.66</c:v>
                </c:pt>
                <c:pt idx="2">
                  <c:v>61.48</c:v>
                </c:pt>
                <c:pt idx="3">
                  <c:v>0</c:v>
                </c:pt>
                <c:pt idx="4">
                  <c:v>0</c:v>
                </c:pt>
              </c:numCache>
            </c:numRef>
          </c:val>
          <c:extLst>
            <c:ext xmlns:c16="http://schemas.microsoft.com/office/drawing/2014/chart" uri="{C3380CC4-5D6E-409C-BE32-E72D297353CC}">
              <c16:uniqueId val="{00000000-2246-4DFE-9AC5-B7C1305A91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58.04</c:v>
                </c:pt>
                <c:pt idx="1">
                  <c:v>55.58</c:v>
                </c:pt>
                <c:pt idx="2">
                  <c:v>54.05</c:v>
                </c:pt>
                <c:pt idx="3">
                  <c:v>57.54</c:v>
                </c:pt>
                <c:pt idx="4">
                  <c:v>55.55</c:v>
                </c:pt>
              </c:numCache>
            </c:numRef>
          </c:val>
          <c:smooth val="0"/>
          <c:extLst>
            <c:ext xmlns:c16="http://schemas.microsoft.com/office/drawing/2014/chart" uri="{C3380CC4-5D6E-409C-BE32-E72D297353CC}">
              <c16:uniqueId val="{00000001-2246-4DFE-9AC5-B7C1305A91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83.91</c:v>
                </c:pt>
                <c:pt idx="1">
                  <c:v>83.9</c:v>
                </c:pt>
                <c:pt idx="2">
                  <c:v>84.59</c:v>
                </c:pt>
                <c:pt idx="3">
                  <c:v>86.26</c:v>
                </c:pt>
                <c:pt idx="4">
                  <c:v>87.15</c:v>
                </c:pt>
              </c:numCache>
            </c:numRef>
          </c:val>
          <c:extLst>
            <c:ext xmlns:c16="http://schemas.microsoft.com/office/drawing/2014/chart" uri="{C3380CC4-5D6E-409C-BE32-E72D297353CC}">
              <c16:uniqueId val="{00000000-9BE3-41DA-9229-CA0FD75ADE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93.1</c:v>
                </c:pt>
                <c:pt idx="2">
                  <c:v>92.88</c:v>
                </c:pt>
                <c:pt idx="3">
                  <c:v>92.87</c:v>
                </c:pt>
                <c:pt idx="4">
                  <c:v>91.64</c:v>
                </c:pt>
              </c:numCache>
            </c:numRef>
          </c:val>
          <c:smooth val="0"/>
          <c:extLst>
            <c:ext xmlns:c16="http://schemas.microsoft.com/office/drawing/2014/chart" uri="{C3380CC4-5D6E-409C-BE32-E72D297353CC}">
              <c16:uniqueId val="{00000001-9BE3-41DA-9229-CA0FD75ADE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86.07</c:v>
                </c:pt>
                <c:pt idx="1">
                  <c:v>84.88</c:v>
                </c:pt>
                <c:pt idx="2">
                  <c:v>90.5</c:v>
                </c:pt>
                <c:pt idx="3">
                  <c:v>89.06</c:v>
                </c:pt>
                <c:pt idx="4">
                  <c:v>90.39</c:v>
                </c:pt>
              </c:numCache>
            </c:numRef>
          </c:val>
          <c:extLst>
            <c:ext xmlns:c16="http://schemas.microsoft.com/office/drawing/2014/chart" uri="{C3380CC4-5D6E-409C-BE32-E72D297353CC}">
              <c16:uniqueId val="{00000000-17D0-4111-9005-868C437AD1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D0-4111-9005-868C437AD1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2-415E-8769-EDFB36799C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2-415E-8769-EDFB36799C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E9-49D7-A546-6B70410B70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E9-49D7-A546-6B70410B70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1-4C0E-9CE4-BCE033EA6F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1-4C0E-9CE4-BCE033EA6F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7B-4D64-9670-0BBCAEB888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7B-4D64-9670-0BBCAEB888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477.07</c:v>
                </c:pt>
                <c:pt idx="3" formatCode="#,##0.00;&quot;△&quot;#,##0.00;&quot;-&quot;">
                  <c:v>1356.15</c:v>
                </c:pt>
                <c:pt idx="4" formatCode="#,##0.00;&quot;△&quot;#,##0.00;&quot;-&quot;">
                  <c:v>1249.32</c:v>
                </c:pt>
              </c:numCache>
            </c:numRef>
          </c:val>
          <c:extLst>
            <c:ext xmlns:c16="http://schemas.microsoft.com/office/drawing/2014/chart" uri="{C3380CC4-5D6E-409C-BE32-E72D297353CC}">
              <c16:uniqueId val="{00000000-C0BB-451A-B99D-EB3AE5624B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593.23</c:v>
                </c:pt>
                <c:pt idx="1">
                  <c:v>671.97</c:v>
                </c:pt>
                <c:pt idx="2">
                  <c:v>798.84</c:v>
                </c:pt>
                <c:pt idx="3">
                  <c:v>692.13</c:v>
                </c:pt>
                <c:pt idx="4">
                  <c:v>807.75</c:v>
                </c:pt>
              </c:numCache>
            </c:numRef>
          </c:val>
          <c:smooth val="0"/>
          <c:extLst>
            <c:ext xmlns:c16="http://schemas.microsoft.com/office/drawing/2014/chart" uri="{C3380CC4-5D6E-409C-BE32-E72D297353CC}">
              <c16:uniqueId val="{00000001-C0BB-451A-B99D-EB3AE5624B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85.2</c:v>
                </c:pt>
                <c:pt idx="1">
                  <c:v>67.77</c:v>
                </c:pt>
                <c:pt idx="2">
                  <c:v>90.4</c:v>
                </c:pt>
                <c:pt idx="3">
                  <c:v>88.99</c:v>
                </c:pt>
                <c:pt idx="4">
                  <c:v>91.54</c:v>
                </c:pt>
              </c:numCache>
            </c:numRef>
          </c:val>
          <c:extLst>
            <c:ext xmlns:c16="http://schemas.microsoft.com/office/drawing/2014/chart" uri="{C3380CC4-5D6E-409C-BE32-E72D297353CC}">
              <c16:uniqueId val="{00000000-BF26-45B5-BD23-12124EA409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86.48</c:v>
                </c:pt>
                <c:pt idx="1">
                  <c:v>86.34</c:v>
                </c:pt>
                <c:pt idx="2">
                  <c:v>86.85</c:v>
                </c:pt>
                <c:pt idx="3">
                  <c:v>88.98</c:v>
                </c:pt>
                <c:pt idx="4">
                  <c:v>86.94</c:v>
                </c:pt>
              </c:numCache>
            </c:numRef>
          </c:val>
          <c:smooth val="0"/>
          <c:extLst>
            <c:ext xmlns:c16="http://schemas.microsoft.com/office/drawing/2014/chart" uri="{C3380CC4-5D6E-409C-BE32-E72D297353CC}">
              <c16:uniqueId val="{00000001-BF26-45B5-BD23-12124EA409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166.3</c:v>
                </c:pt>
                <c:pt idx="1">
                  <c:v>215.39</c:v>
                </c:pt>
                <c:pt idx="2">
                  <c:v>163.71</c:v>
                </c:pt>
                <c:pt idx="3">
                  <c:v>166.21</c:v>
                </c:pt>
                <c:pt idx="4">
                  <c:v>160.97</c:v>
                </c:pt>
              </c:numCache>
            </c:numRef>
          </c:val>
          <c:extLst>
            <c:ext xmlns:c16="http://schemas.microsoft.com/office/drawing/2014/chart" uri="{C3380CC4-5D6E-409C-BE32-E72D297353CC}">
              <c16:uniqueId val="{00000000-9640-435C-9939-7571A06157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174.38</c:v>
                </c:pt>
                <c:pt idx="1">
                  <c:v>175.12</c:v>
                </c:pt>
                <c:pt idx="2">
                  <c:v>177.15</c:v>
                </c:pt>
                <c:pt idx="3">
                  <c:v>175.05</c:v>
                </c:pt>
                <c:pt idx="4">
                  <c:v>179.63</c:v>
                </c:pt>
              </c:numCache>
            </c:numRef>
          </c:val>
          <c:smooth val="0"/>
          <c:extLst>
            <c:ext xmlns:c16="http://schemas.microsoft.com/office/drawing/2014/chart" uri="{C3380CC4-5D6E-409C-BE32-E72D297353CC}">
              <c16:uniqueId val="{00000001-9640-435C-9939-7571A06157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みなかみ町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18692</v>
      </c>
      <c r="AM8" s="69"/>
      <c r="AN8" s="69"/>
      <c r="AO8" s="69"/>
      <c r="AP8" s="69"/>
      <c r="AQ8" s="69"/>
      <c r="AR8" s="69"/>
      <c r="AS8" s="69"/>
      <c r="AT8" s="68">
        <f>データ!T6</f>
        <v>781.08</v>
      </c>
      <c r="AU8" s="68"/>
      <c r="AV8" s="68"/>
      <c r="AW8" s="68"/>
      <c r="AX8" s="68"/>
      <c r="AY8" s="68"/>
      <c r="AZ8" s="68"/>
      <c r="BA8" s="68"/>
      <c r="BB8" s="68">
        <f>データ!U6</f>
        <v>23.93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36.869999999999997</v>
      </c>
      <c r="Q10" s="68"/>
      <c r="R10" s="68"/>
      <c r="S10" s="68"/>
      <c r="T10" s="68"/>
      <c r="U10" s="68"/>
      <c r="V10" s="68"/>
      <c r="W10" s="68">
        <f>データ!Q6</f>
        <v>85.38</v>
      </c>
      <c r="X10" s="68"/>
      <c r="Y10" s="68"/>
      <c r="Z10" s="68"/>
      <c r="AA10" s="68"/>
      <c r="AB10" s="68"/>
      <c r="AC10" s="68"/>
      <c r="AD10" s="69">
        <f>データ!R6</f>
        <v>2640</v>
      </c>
      <c r="AE10" s="69"/>
      <c r="AF10" s="69"/>
      <c r="AG10" s="69"/>
      <c r="AH10" s="69"/>
      <c r="AI10" s="69"/>
      <c r="AJ10" s="69"/>
      <c r="AK10" s="2"/>
      <c r="AL10" s="69">
        <f>データ!V6</f>
        <v>6825</v>
      </c>
      <c r="AM10" s="69"/>
      <c r="AN10" s="69"/>
      <c r="AO10" s="69"/>
      <c r="AP10" s="69"/>
      <c r="AQ10" s="69"/>
      <c r="AR10" s="69"/>
      <c r="AS10" s="69"/>
      <c r="AT10" s="68">
        <f>データ!W6</f>
        <v>3.56</v>
      </c>
      <c r="AU10" s="68"/>
      <c r="AV10" s="68"/>
      <c r="AW10" s="68"/>
      <c r="AX10" s="68"/>
      <c r="AY10" s="68"/>
      <c r="AZ10" s="68"/>
      <c r="BA10" s="68"/>
      <c r="BB10" s="68">
        <f>データ!X6</f>
        <v>1917.13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HRMV91LkS/xkH7cS8KoTsOatLwiUdbRyuliMFJBSu/wIykUctm4FQL0ipbjb7MGVomdthtA6uDw8n61GJRQT+g==" saltValue="1EbJ6eCm8yZXOIjCP+07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2019</v>
      </c>
      <c r="C6" s="33">
        <f t="shared" ref="C6:X6" si="3">C7</f>
        <v>104493</v>
      </c>
      <c r="D6" s="33">
        <f t="shared" si="3"/>
        <v>47</v>
      </c>
      <c r="E6" s="33">
        <f t="shared" si="3"/>
        <v>17</v>
      </c>
      <c r="F6" s="33">
        <f t="shared" si="3"/>
        <v>1</v>
      </c>
      <c r="G6" s="33">
        <f t="shared" si="3"/>
        <v>0</v>
      </c>
      <c r="H6" s="33" t="str">
        <f t="shared" si="3"/>
        <v>群馬県　みなかみ町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36.869999999999997</v>
      </c>
      <c r="Q6" s="34">
        <f t="shared" si="3"/>
        <v>85.38</v>
      </c>
      <c r="R6" s="34">
        <f t="shared" si="3"/>
        <v>2640</v>
      </c>
      <c r="S6" s="34">
        <f t="shared" si="3"/>
        <v>18692</v>
      </c>
      <c r="T6" s="34">
        <f t="shared" si="3"/>
        <v>781.08</v>
      </c>
      <c r="U6" s="34">
        <f t="shared" si="3"/>
        <v>23.93</v>
      </c>
      <c r="V6" s="34">
        <f t="shared" si="3"/>
        <v>6825</v>
      </c>
      <c r="W6" s="34">
        <f t="shared" si="3"/>
        <v>3.56</v>
      </c>
      <c r="X6" s="34">
        <f t="shared" si="3"/>
        <v>1917.13</v>
      </c>
      <c r="Y6" s="35">
        <f>IF(Y7="",NA(),Y7)</f>
        <v>86.07</v>
      </c>
      <c r="Z6" s="35">
        <f t="shared" ref="Z6:AH6" si="4">IF(Z7="",NA(),Z7)</f>
        <v>84.88</v>
      </c>
      <c r="AA6" s="35">
        <f t="shared" si="4"/>
        <v>90.5</v>
      </c>
      <c r="AB6" s="35">
        <f t="shared" si="4"/>
        <v>89.06</v>
      </c>
      <c r="AC6" s="35">
        <f t="shared" si="4"/>
        <v>90.39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477.07</v>
      </c>
      <c r="BI6" s="35">
        <f t="shared" si="7"/>
        <v>1356.15</v>
      </c>
      <c r="BJ6" s="35">
        <f t="shared" si="7"/>
        <v>1249.32</v>
      </c>
      <c r="BK6" s="35">
        <f t="shared" si="7"/>
        <v>593.23</v>
      </c>
      <c r="BL6" s="35">
        <f t="shared" si="7"/>
        <v>671.97</v>
      </c>
      <c r="BM6" s="35">
        <f t="shared" si="7"/>
        <v>798.84</v>
      </c>
      <c r="BN6" s="35">
        <f t="shared" si="7"/>
        <v>692.13</v>
      </c>
      <c r="BO6" s="35">
        <f t="shared" si="7"/>
        <v>807.75</v>
      </c>
      <c r="BP6" s="34" t="str">
        <f>IF(BP7="","",IF(BP7="-","【-】","【"&amp;SUBSTITUTE(TEXT(BP7,"#,##0.00"),"-","△")&amp;"】"))</f>
        <v>【682.51】</v>
      </c>
      <c r="BQ6" s="35">
        <f>IF(BQ7="",NA(),BQ7)</f>
        <v>85.2</v>
      </c>
      <c r="BR6" s="35">
        <f t="shared" ref="BR6:BZ6" si="8">IF(BR7="",NA(),BR7)</f>
        <v>67.77</v>
      </c>
      <c r="BS6" s="35">
        <f t="shared" si="8"/>
        <v>90.4</v>
      </c>
      <c r="BT6" s="35">
        <f t="shared" si="8"/>
        <v>88.99</v>
      </c>
      <c r="BU6" s="35">
        <f t="shared" si="8"/>
        <v>91.54</v>
      </c>
      <c r="BV6" s="35">
        <f t="shared" si="8"/>
        <v>86.48</v>
      </c>
      <c r="BW6" s="35">
        <f t="shared" si="8"/>
        <v>86.34</v>
      </c>
      <c r="BX6" s="35">
        <f t="shared" si="8"/>
        <v>86.85</v>
      </c>
      <c r="BY6" s="35">
        <f t="shared" si="8"/>
        <v>88.98</v>
      </c>
      <c r="BZ6" s="35">
        <f t="shared" si="8"/>
        <v>86.94</v>
      </c>
      <c r="CA6" s="34" t="str">
        <f>IF(CA7="","",IF(CA7="-","【-】","【"&amp;SUBSTITUTE(TEXT(CA7,"#,##0.00"),"-","△")&amp;"】"))</f>
        <v>【100.34】</v>
      </c>
      <c r="CB6" s="35">
        <f>IF(CB7="",NA(),CB7)</f>
        <v>166.3</v>
      </c>
      <c r="CC6" s="35">
        <f t="shared" ref="CC6:CK6" si="9">IF(CC7="",NA(),CC7)</f>
        <v>215.39</v>
      </c>
      <c r="CD6" s="35">
        <f t="shared" si="9"/>
        <v>163.71</v>
      </c>
      <c r="CE6" s="35">
        <f t="shared" si="9"/>
        <v>166.21</v>
      </c>
      <c r="CF6" s="35">
        <f t="shared" si="9"/>
        <v>160.97</v>
      </c>
      <c r="CG6" s="35">
        <f t="shared" si="9"/>
        <v>174.38</v>
      </c>
      <c r="CH6" s="35">
        <f t="shared" si="9"/>
        <v>175.12</v>
      </c>
      <c r="CI6" s="35">
        <f t="shared" si="9"/>
        <v>177.15</v>
      </c>
      <c r="CJ6" s="35">
        <f t="shared" si="9"/>
        <v>175.05</v>
      </c>
      <c r="CK6" s="35">
        <f t="shared" si="9"/>
        <v>179.63</v>
      </c>
      <c r="CL6" s="34" t="str">
        <f>IF(CL7="","",IF(CL7="-","【-】","【"&amp;SUBSTITUTE(TEXT(CL7,"#,##0.00"),"-","△")&amp;"】"))</f>
        <v>【136.15】</v>
      </c>
      <c r="CM6" s="35">
        <f>IF(CM7="",NA(),CM7)</f>
        <v>58.66</v>
      </c>
      <c r="CN6" s="35">
        <f t="shared" ref="CN6:CV6" si="10">IF(CN7="",NA(),CN7)</f>
        <v>58.66</v>
      </c>
      <c r="CO6" s="35">
        <f t="shared" si="10"/>
        <v>61.48</v>
      </c>
      <c r="CP6" s="35" t="str">
        <f t="shared" si="10"/>
        <v>-</v>
      </c>
      <c r="CQ6" s="35" t="str">
        <f t="shared" si="10"/>
        <v>-</v>
      </c>
      <c r="CR6" s="35">
        <f t="shared" si="10"/>
        <v>58.04</v>
      </c>
      <c r="CS6" s="35">
        <f t="shared" si="10"/>
        <v>55.58</v>
      </c>
      <c r="CT6" s="35">
        <f t="shared" si="10"/>
        <v>54.05</v>
      </c>
      <c r="CU6" s="35">
        <f t="shared" si="10"/>
        <v>57.54</v>
      </c>
      <c r="CV6" s="35">
        <f t="shared" si="10"/>
        <v>55.55</v>
      </c>
      <c r="CW6" s="34" t="str">
        <f>IF(CW7="","",IF(CW7="-","【-】","【"&amp;SUBSTITUTE(TEXT(CW7,"#,##0.00"),"-","△")&amp;"】"))</f>
        <v>【59.64】</v>
      </c>
      <c r="CX6" s="35">
        <f>IF(CX7="",NA(),CX7)</f>
        <v>83.91</v>
      </c>
      <c r="CY6" s="35">
        <f t="shared" ref="CY6:DG6" si="11">IF(CY7="",NA(),CY7)</f>
        <v>83.9</v>
      </c>
      <c r="CZ6" s="35">
        <f t="shared" si="11"/>
        <v>84.59</v>
      </c>
      <c r="DA6" s="35">
        <f t="shared" si="11"/>
        <v>86.26</v>
      </c>
      <c r="DB6" s="35">
        <f t="shared" si="11"/>
        <v>87.15</v>
      </c>
      <c r="DC6" s="35">
        <f t="shared" si="11"/>
        <v>93.94</v>
      </c>
      <c r="DD6" s="35">
        <f t="shared" si="11"/>
        <v>93.1</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1.1200000000000001</v>
      </c>
      <c r="EF6" s="35">
        <f t="shared" ref="EF6:EN6" si="14">IF(EF7="",NA(),EF7)</f>
        <v>1.1200000000000001</v>
      </c>
      <c r="EG6" s="34">
        <f t="shared" si="14"/>
        <v>0</v>
      </c>
      <c r="EH6" s="34">
        <f t="shared" si="14"/>
        <v>0</v>
      </c>
      <c r="EI6" s="34">
        <f t="shared" si="14"/>
        <v>0</v>
      </c>
      <c r="EJ6" s="35">
        <f t="shared" si="14"/>
        <v>0.14000000000000001</v>
      </c>
      <c r="EK6" s="35">
        <f t="shared" si="14"/>
        <v>0.16</v>
      </c>
      <c r="EL6" s="35">
        <f t="shared" si="14"/>
        <v>0.15</v>
      </c>
      <c r="EM6" s="35">
        <f t="shared" si="14"/>
        <v>0.16</v>
      </c>
      <c r="EN6" s="35">
        <f t="shared" si="14"/>
        <v>0.1</v>
      </c>
      <c r="EO6" s="34" t="str">
        <f>IF(EO7="","",IF(EO7="-","【-】","【"&amp;SUBSTITUTE(TEXT(EO7,"#,##0.00"),"-","△")&amp;"】"))</f>
        <v>【0.22】</v>
      </c>
    </row>
    <row r="7" spans="1:145" s="36" customFormat="1" x14ac:dyDescent="0.2">
      <c r="A7" s="28"/>
      <c r="B7" s="37">
        <v>2019</v>
      </c>
      <c r="C7" s="37">
        <v>104493</v>
      </c>
      <c r="D7" s="37">
        <v>47</v>
      </c>
      <c r="E7" s="37">
        <v>17</v>
      </c>
      <c r="F7" s="37">
        <v>1</v>
      </c>
      <c r="G7" s="37">
        <v>0</v>
      </c>
      <c r="H7" s="37" t="s">
        <v>96</v>
      </c>
      <c r="I7" s="37" t="s">
        <v>97</v>
      </c>
      <c r="J7" s="37" t="s">
        <v>98</v>
      </c>
      <c r="K7" s="37" t="s">
        <v>99</v>
      </c>
      <c r="L7" s="37" t="s">
        <v>100</v>
      </c>
      <c r="M7" s="37" t="s">
        <v>101</v>
      </c>
      <c r="N7" s="38" t="s">
        <v>102</v>
      </c>
      <c r="O7" s="38" t="s">
        <v>103</v>
      </c>
      <c r="P7" s="38">
        <v>36.869999999999997</v>
      </c>
      <c r="Q7" s="38">
        <v>85.38</v>
      </c>
      <c r="R7" s="38">
        <v>2640</v>
      </c>
      <c r="S7" s="38">
        <v>18692</v>
      </c>
      <c r="T7" s="38">
        <v>781.08</v>
      </c>
      <c r="U7" s="38">
        <v>23.93</v>
      </c>
      <c r="V7" s="38">
        <v>6825</v>
      </c>
      <c r="W7" s="38">
        <v>3.56</v>
      </c>
      <c r="X7" s="38">
        <v>1917.13</v>
      </c>
      <c r="Y7" s="38">
        <v>86.07</v>
      </c>
      <c r="Z7" s="38">
        <v>84.88</v>
      </c>
      <c r="AA7" s="38">
        <v>90.5</v>
      </c>
      <c r="AB7" s="38">
        <v>89.06</v>
      </c>
      <c r="AC7" s="38">
        <v>90.39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477.07</v>
      </c>
      <c r="BI7" s="38">
        <v>1356.15</v>
      </c>
      <c r="BJ7" s="38">
        <v>1249.32</v>
      </c>
      <c r="BK7" s="38">
        <v>593.23</v>
      </c>
      <c r="BL7" s="38">
        <v>671.97</v>
      </c>
      <c r="BM7" s="38">
        <v>798.84</v>
      </c>
      <c r="BN7" s="38">
        <v>692.13</v>
      </c>
      <c r="BO7" s="38">
        <v>807.75</v>
      </c>
      <c r="BP7" s="38">
        <v>682.51</v>
      </c>
      <c r="BQ7" s="38">
        <v>85.2</v>
      </c>
      <c r="BR7" s="38">
        <v>67.77</v>
      </c>
      <c r="BS7" s="38">
        <v>90.4</v>
      </c>
      <c r="BT7" s="38">
        <v>88.99</v>
      </c>
      <c r="BU7" s="38">
        <v>91.54</v>
      </c>
      <c r="BV7" s="38">
        <v>86.48</v>
      </c>
      <c r="BW7" s="38">
        <v>86.34</v>
      </c>
      <c r="BX7" s="38">
        <v>86.85</v>
      </c>
      <c r="BY7" s="38">
        <v>88.98</v>
      </c>
      <c r="BZ7" s="38">
        <v>86.94</v>
      </c>
      <c r="CA7" s="38">
        <v>100.34</v>
      </c>
      <c r="CB7" s="38">
        <v>166.3</v>
      </c>
      <c r="CC7" s="38">
        <v>215.39</v>
      </c>
      <c r="CD7" s="38">
        <v>163.71</v>
      </c>
      <c r="CE7" s="38">
        <v>166.21</v>
      </c>
      <c r="CF7" s="38">
        <v>160.97</v>
      </c>
      <c r="CG7" s="38">
        <v>174.38</v>
      </c>
      <c r="CH7" s="38">
        <v>175.12</v>
      </c>
      <c r="CI7" s="38">
        <v>177.15</v>
      </c>
      <c r="CJ7" s="38">
        <v>175.05</v>
      </c>
      <c r="CK7" s="38">
        <v>179.63</v>
      </c>
      <c r="CL7" s="38">
        <v>136.15</v>
      </c>
      <c r="CM7" s="38">
        <v>58.66</v>
      </c>
      <c r="CN7" s="38">
        <v>58.66</v>
      </c>
      <c r="CO7" s="38">
        <v>61.48</v>
      </c>
      <c r="CP7" s="38" t="s">
        <v>102</v>
      </c>
      <c r="CQ7" s="38" t="s">
        <v>102</v>
      </c>
      <c r="CR7" s="38">
        <v>58.04</v>
      </c>
      <c r="CS7" s="38">
        <v>55.58</v>
      </c>
      <c r="CT7" s="38">
        <v>54.05</v>
      </c>
      <c r="CU7" s="38">
        <v>57.54</v>
      </c>
      <c r="CV7" s="38">
        <v>55.55</v>
      </c>
      <c r="CW7" s="38">
        <v>59.64</v>
      </c>
      <c r="CX7" s="38">
        <v>83.91</v>
      </c>
      <c r="CY7" s="38">
        <v>83.9</v>
      </c>
      <c r="CZ7" s="38">
        <v>84.59</v>
      </c>
      <c r="DA7" s="38">
        <v>86.26</v>
      </c>
      <c r="DB7" s="38">
        <v>87.15</v>
      </c>
      <c r="DC7" s="38">
        <v>93.94</v>
      </c>
      <c r="DD7" s="38">
        <v>93.1</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1.1200000000000001</v>
      </c>
      <c r="EF7" s="38">
        <v>1.1200000000000001</v>
      </c>
      <c r="EG7" s="38">
        <v>0</v>
      </c>
      <c r="EH7" s="38">
        <v>0</v>
      </c>
      <c r="EI7" s="38">
        <v>0</v>
      </c>
      <c r="EJ7" s="38">
        <v>0.14000000000000001</v>
      </c>
      <c r="EK7" s="38">
        <v>0.16</v>
      </c>
      <c r="EL7" s="38">
        <v>0.15</v>
      </c>
      <c r="EM7" s="38">
        <v>0.16</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2021-02-16T01:43:16Z</cp:lastPrinted>
  <dcterms:created xsi:type="dcterms:W3CDTF">2020-12-04T02:44:29Z</dcterms:created>
  <dcterms:modified xsi:type="dcterms:W3CDTF">2021-02-16T01:43:18Z</dcterms:modified>
  <cp:category/>
</cp:coreProperties>
</file>