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3 草津町■△▲\"/>
    </mc:Choice>
  </mc:AlternateContent>
  <xr:revisionPtr revIDLastSave="0" documentId="13_ncr:1_{68FF2F3E-2FF1-4C34-A878-F6C5EEC6FEC4}" xr6:coauthVersionLast="36" xr6:coauthVersionMax="36" xr10:uidLastSave="{00000000-0000-0000-0000-000000000000}"/>
  <workbookProtection workbookAlgorithmName="SHA-512" workbookHashValue="E05ySu1JWoXixN+MPx2JRviob22Q8NDC9Ms+1W+eqnObqhW6EXamrV+dH7m3h3NNxtYmRFUsv1JlXUDJ2pJJag==" workbookSaltValue="Vkz1wpF70dBFxOJjv4CBe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<sst xmlns="http://schemas.openxmlformats.org/spreadsheetml/2006/main" count="236" uniqueCount="120">
  <si>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</si>
  <si>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</si>
  <si>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</si>
  <si>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</si>
  <si>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</si>
  <si>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</si>
  <si>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</si>
  <si>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</si>
  <si>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</si>
  <si>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</si>
  <si>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</si>
  <si>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</si>
  <si>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</si>
  <si>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</si>
  <si>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</si>
  <si>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</si>
  <si>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</si>
  <si>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</si>
  <si>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</si>
  <si>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</si>
  <si>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</si>
  <si>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</si>
  <si>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</si>
  <si>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</si>
  <si>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</si>
  <si>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</si>
  <si>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</si>
  <si>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</si>
  <si>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</si>
  <si>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</si>
  <si>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</si>
  <si>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</si>
  <si>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</si>
  <si>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</si>
  <si>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</si>
  <si>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</si>
  <si>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</si>
  <si>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</si>
  <si>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</si>
  <si>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</si>
  <si>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</si>
  <si>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</si>
  <si>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</si>
  <si>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</si>
  <si>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</si>
  <si>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</si>
  <si>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</si>
  <si>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</si>
  <si>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</si>
  <si>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</si>
  <si>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</si>
  <si>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</si>
  <si>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</si>
  <si>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</si>
  <si>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</si>
  <si>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</si>
  <si>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</si>
  <si>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</si>
  <si>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</si>
  <si>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</si>
  <si>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</si>
  <si>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</si>
  <si>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</si>
  <si>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</si>
  <si>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</si>
  <si>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</si>
  <si>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</si>
  <si>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</si>
  <si>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</si>
  <si>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</si>
  <si>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</si>
  <si>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</si>
  <si>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</si>
  <si>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</si>
  <si>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</si>
  <si>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</si>
  <si>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</si>
  <si>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</si>
  <si>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</si>
  <si>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</si>
  <si>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</si>
  <si>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</si>
  <si>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</si>
  <si>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</si>
  <si>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</si>
  <si>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</si>
  <si>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</si>
  <si>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</si>
  <si>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</si>
  <si>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</si>
  <si>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</si>
  <si>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</si>
  <si>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</si>
  <si>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</si>
  <si>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</si>
  <si>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</si>
  <si>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</si>
  <si>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</si>
  <si>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</si>
  <si>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</si>
  <si>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</si>
  <si>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</si>
  <si>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</si>
  <si>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</si>
  <si>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</si>
  <si>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</si>
  <si>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</si>
  <si>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</si>
  <si>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</si>
  <si>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</si>
  <si>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</si>
  <si>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</si>
  <si>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</si>
  <si>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</si>
  <si>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</si>
  <si>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</si>
  <si>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</si>
  <si>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経営状況については安定した状態ではある。平成30年度より再構築事業の起債により繰入金は減少しているが、有収水量が減少傾向にあり、料金収入の減少も予想されるため、更なる経費削減に努める。
　今後、起債の償還開始や供用開始後に料金収入で賄っていくために、再度段階を踏んで計画的に料金改定を行い財源確保に努める必要がある。令和2年度からは委託により公営企業会計への移行に着手した。</t>
    <rPh sb="167" eb="169">
      <t>イタク</t>
    </rPh>
    <rPh sb="176" eb="178">
      <t>カイケイ</t>
    </rPh>
    <rPh sb="180" eb="182">
      <t>イコウ</t>
    </rPh>
    <phoneticPr fontId="4"/>
  </si>
  <si>
    <t>　類似団体と比較すると高水準で推移している。今後も計画的に更新工事等を進めて行く。
　また施設の老朽化が著しく、平成27年度より下水処理場再構築事業に着手している。平成29年度に長寿命化計画を策定、平成30年度には経営戦略を策定しており、計画的な管渠の改善を進めていく予定である。</t>
    <rPh sb="119" eb="121">
      <t>ケイカク</t>
    </rPh>
    <rPh sb="121" eb="122">
      <t>テキ</t>
    </rPh>
    <rPh sb="123" eb="125">
      <t>カンキョ</t>
    </rPh>
    <rPh sb="126" eb="128">
      <t>カイゼン</t>
    </rPh>
    <rPh sb="129" eb="130">
      <t>スス</t>
    </rPh>
    <rPh sb="134" eb="136">
      <t>ヨテイ</t>
    </rPh>
    <phoneticPr fontId="4"/>
  </si>
  <si>
    <t>①〈収益的収支比率〉
　人員配置による人件費の減少等による営業費用の減少や平成27年度より3ヶ年かけて行った料金改定による料金収入の増加により、収益的収支比率が大きくなった。計画していた料金改定の期間が終了し、有収水量減少傾向にある為、料金収入は減少していくと考えられる。また、下水処理場再構築事業の起債償還が始まったら更なる経費削減と料金改定が必要になると思われる。
④〈企業債残高対事業規模比率〉
　機器の更新工事や維持補修等を町単独費で賄ってきたため低水準で推移している。今後は、下水処理場再構築事業の起債により増加していくと考えられる。
⑤〈経費回収率〉
　汚水処理費が減少し、平成29年度は回収率が上がっているが、それ以降は減少傾向にあるため、今後も経費削減に努める。
⑥〈汚水処理原価〉
　類似団体と比較すると低水準で推移しており、平成29年度は、汚水処理費が減少し汚水処理原価も減少したが、有収水量減少傾向により増加傾向にある。
⑦〈施設利用率〉
　建設当時の過大な仕様により、類似団体と比較すると低水準である。また、観光地特有の流入水量の変動にも対応する必要がある。
⑧〈水洗化率〉
　処理区域内の水洗化率はほぼ同率で推移しているため、今後は個別に接続要請等が必要と考えられる。</t>
    <rPh sb="237" eb="239">
      <t>イコウ</t>
    </rPh>
    <rPh sb="251" eb="253">
      <t>ゾウカ</t>
    </rPh>
    <rPh sb="306" eb="308">
      <t>イコウ</t>
    </rPh>
    <rPh sb="309" eb="311">
      <t>ゲンショウ</t>
    </rPh>
    <rPh sb="311" eb="313">
      <t>ケイコウ</t>
    </rPh>
    <rPh sb="415" eb="41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</si>
</sst>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0.45</c:v>
                </c:pt>
                <c:pt idx="1">
                  <c:v>0.67</c:v>
                </c:pt>
                <c:pt idx="2">
                  <c:v>0.64</c:v>
                </c:pt>
                <c:pt idx="3">
                  <c:v>0.7</c:v>
                </c:pt>
                <c:pt idx="4">
                  <c:v>0.57999999999999996</c:v>
                </c:pt>
              </c:numCache>
            </c:numRef>
          </c:val>
          <c:extLst>
            <c:ext xmlns:c16="http://schemas.microsoft.com/office/drawing/2014/chart" uri="{C3380CC4-5D6E-409C-BE32-E72D297353CC}">
              <c16:uniqueId val="{00000000-1FAD-4309-8719-D9FD37B70D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0.16</c:v>
                </c:pt>
                <c:pt idx="2">
                  <c:v>0.15</c:v>
                </c:pt>
                <c:pt idx="3">
                  <c:v>0.16</c:v>
                </c:pt>
                <c:pt idx="4">
                  <c:v>0.1</c:v>
                </c:pt>
              </c:numCache>
            </c:numRef>
          </c:val>
          <c:smooth val="0"/>
          <c:extLst>
            <c:ext xmlns:c16="http://schemas.microsoft.com/office/drawing/2014/chart" uri="{C3380CC4-5D6E-409C-BE32-E72D297353CC}">
              <c16:uniqueId val="{00000001-1FAD-4309-8719-D9FD37B70D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46.93</c:v>
                </c:pt>
                <c:pt idx="1">
                  <c:v>26.99</c:v>
                </c:pt>
                <c:pt idx="2">
                  <c:v>33.659999999999997</c:v>
                </c:pt>
                <c:pt idx="3">
                  <c:v>30.59</c:v>
                </c:pt>
                <c:pt idx="4">
                  <c:v>36.270000000000003</c:v>
                </c:pt>
              </c:numCache>
            </c:numRef>
          </c:val>
          <c:extLst>
            <c:ext xmlns:c16="http://schemas.microsoft.com/office/drawing/2014/chart" uri="{C3380CC4-5D6E-409C-BE32-E72D297353CC}">
              <c16:uniqueId val="{00000000-CB44-4131-A9A4-9CF914F564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55.58</c:v>
                </c:pt>
                <c:pt idx="2">
                  <c:v>54.05</c:v>
                </c:pt>
                <c:pt idx="3">
                  <c:v>57.54</c:v>
                </c:pt>
                <c:pt idx="4">
                  <c:v>55.55</c:v>
                </c:pt>
              </c:numCache>
            </c:numRef>
          </c:val>
          <c:smooth val="0"/>
          <c:extLst>
            <c:ext xmlns:c16="http://schemas.microsoft.com/office/drawing/2014/chart" uri="{C3380CC4-5D6E-409C-BE32-E72D297353CC}">
              <c16:uniqueId val="{00000001-CB44-4131-A9A4-9CF914F564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99.52</c:v>
                </c:pt>
                <c:pt idx="1">
                  <c:v>99.54</c:v>
                </c:pt>
                <c:pt idx="2">
                  <c:v>99.58</c:v>
                </c:pt>
                <c:pt idx="3">
                  <c:v>99.61</c:v>
                </c:pt>
                <c:pt idx="4">
                  <c:v>99.63</c:v>
                </c:pt>
              </c:numCache>
            </c:numRef>
          </c:val>
          <c:extLst>
            <c:ext xmlns:c16="http://schemas.microsoft.com/office/drawing/2014/chart" uri="{C3380CC4-5D6E-409C-BE32-E72D297353CC}">
              <c16:uniqueId val="{00000000-F035-434A-9315-7C5EF1C85C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93.1</c:v>
                </c:pt>
                <c:pt idx="2">
                  <c:v>92.88</c:v>
                </c:pt>
                <c:pt idx="3">
                  <c:v>92.87</c:v>
                </c:pt>
                <c:pt idx="4">
                  <c:v>91.64</c:v>
                </c:pt>
              </c:numCache>
            </c:numRef>
          </c:val>
          <c:smooth val="0"/>
          <c:extLst>
            <c:ext xmlns:c16="http://schemas.microsoft.com/office/drawing/2014/chart" uri="{C3380CC4-5D6E-409C-BE32-E72D297353CC}">
              <c16:uniqueId val="{00000001-F035-434A-9315-7C5EF1C85C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126.08</c:v>
                </c:pt>
                <c:pt idx="1">
                  <c:v>120.69</c:v>
                </c:pt>
                <c:pt idx="2">
                  <c:v>163.82</c:v>
                </c:pt>
                <c:pt idx="3">
                  <c:v>149.72</c:v>
                </c:pt>
                <c:pt idx="4">
                  <c:v>121.93</c:v>
                </c:pt>
              </c:numCache>
            </c:numRef>
          </c:val>
          <c:extLst>
            <c:ext xmlns:c16="http://schemas.microsoft.com/office/drawing/2014/chart" uri="{C3380CC4-5D6E-409C-BE32-E72D297353CC}">
              <c16:uniqueId val="{00000000-5978-46BE-BD9D-F143348D27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8-46BE-BD9D-F143348D27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6-47ED-BD9E-DE57C67774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6-47ED-BD9E-DE57C67774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5-49EC-8D6E-F74F236427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5-49EC-8D6E-F74F236427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11-43CE-BD9F-60EE8EF501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11-43CE-BD9F-60EE8EF501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9-41FC-A369-2A730C02C5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9-41FC-A369-2A730C02C5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196.16</c:v>
                </c:pt>
                <c:pt idx="1">
                  <c:v>69.05</c:v>
                </c:pt>
                <c:pt idx="2">
                  <c:v>58.49</c:v>
                </c:pt>
                <c:pt idx="3">
                  <c:v>74.069999999999993</c:v>
                </c:pt>
                <c:pt idx="4">
                  <c:v>174.03</c:v>
                </c:pt>
              </c:numCache>
            </c:numRef>
          </c:val>
          <c:extLst>
            <c:ext xmlns:c16="http://schemas.microsoft.com/office/drawing/2014/chart" uri="{C3380CC4-5D6E-409C-BE32-E72D297353CC}">
              <c16:uniqueId val="{00000000-2544-4D7A-9C01-81D187753E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593.23</c:v>
                </c:pt>
                <c:pt idx="1">
                  <c:v>671.97</c:v>
                </c:pt>
                <c:pt idx="2">
                  <c:v>798.84</c:v>
                </c:pt>
                <c:pt idx="3">
                  <c:v>692.13</c:v>
                </c:pt>
                <c:pt idx="4">
                  <c:v>807.75</c:v>
                </c:pt>
              </c:numCache>
            </c:numRef>
          </c:val>
          <c:smooth val="0"/>
          <c:extLst>
            <c:ext xmlns:c16="http://schemas.microsoft.com/office/drawing/2014/chart" uri="{C3380CC4-5D6E-409C-BE32-E72D297353CC}">
              <c16:uniqueId val="{00000001-2544-4D7A-9C01-81D187753E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122.28</c:v>
                </c:pt>
                <c:pt idx="1">
                  <c:v>113.4</c:v>
                </c:pt>
                <c:pt idx="2">
                  <c:v>170.47</c:v>
                </c:pt>
                <c:pt idx="3">
                  <c:v>154.13</c:v>
                </c:pt>
                <c:pt idx="4">
                  <c:v>123.86</c:v>
                </c:pt>
              </c:numCache>
            </c:numRef>
          </c:val>
          <c:extLst>
            <c:ext xmlns:c16="http://schemas.microsoft.com/office/drawing/2014/chart" uri="{C3380CC4-5D6E-409C-BE32-E72D297353CC}">
              <c16:uniqueId val="{00000000-E7F2-4255-B96C-662726474A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86.48</c:v>
                </c:pt>
                <c:pt idx="1">
                  <c:v>86.34</c:v>
                </c:pt>
                <c:pt idx="2">
                  <c:v>86.85</c:v>
                </c:pt>
                <c:pt idx="3">
                  <c:v>88.98</c:v>
                </c:pt>
                <c:pt idx="4">
                  <c:v>86.94</c:v>
                </c:pt>
              </c:numCache>
            </c:numRef>
          </c:val>
          <c:smooth val="0"/>
          <c:extLst>
            <c:ext xmlns:c16="http://schemas.microsoft.com/office/drawing/2014/chart" uri="{C3380CC4-5D6E-409C-BE32-E72D297353CC}">
              <c16:uniqueId val="{00000001-E7F2-4255-B96C-662726474A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76.3</c:v>
                </c:pt>
                <c:pt idx="1">
                  <c:v>87.96</c:v>
                </c:pt>
                <c:pt idx="2">
                  <c:v>63.54</c:v>
                </c:pt>
                <c:pt idx="3">
                  <c:v>70.02</c:v>
                </c:pt>
                <c:pt idx="4">
                  <c:v>87.29</c:v>
                </c:pt>
              </c:numCache>
            </c:numRef>
          </c:val>
          <c:extLst>
            <c:ext xmlns:c16="http://schemas.microsoft.com/office/drawing/2014/chart" uri="{C3380CC4-5D6E-409C-BE32-E72D297353CC}">
              <c16:uniqueId val="{00000000-AE75-4D10-A341-29C1DC823D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174.38</c:v>
                </c:pt>
                <c:pt idx="1">
                  <c:v>175.12</c:v>
                </c:pt>
                <c:pt idx="2">
                  <c:v>177.15</c:v>
                </c:pt>
                <c:pt idx="3">
                  <c:v>175.05</c:v>
                </c:pt>
                <c:pt idx="4">
                  <c:v>179.63</c:v>
                </c:pt>
              </c:numCache>
            </c:numRef>
          </c:val>
          <c:smooth val="0"/>
          <c:extLst>
            <c:ext xmlns:c16="http://schemas.microsoft.com/office/drawing/2014/chart" uri="{C3380CC4-5D6E-409C-BE32-E72D297353CC}">
              <c16:uniqueId val="{00000001-AE75-4D10-A341-29C1DC823D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草津町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6370</v>
      </c>
      <c r="AM8" s="51"/>
      <c r="AN8" s="51"/>
      <c r="AO8" s="51"/>
      <c r="AP8" s="51"/>
      <c r="AQ8" s="51"/>
      <c r="AR8" s="51"/>
      <c r="AS8" s="51"/>
      <c r="AT8" s="46">
        <f>データ!T6</f>
        <v>49.75</v>
      </c>
      <c r="AU8" s="46"/>
      <c r="AV8" s="46"/>
      <c r="AW8" s="46"/>
      <c r="AX8" s="46"/>
      <c r="AY8" s="46"/>
      <c r="AZ8" s="46"/>
      <c r="BA8" s="46"/>
      <c r="BB8" s="46">
        <f>データ!U6</f>
        <v>128.04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73.52</v>
      </c>
      <c r="Q10" s="46"/>
      <c r="R10" s="46"/>
      <c r="S10" s="46"/>
      <c r="T10" s="46"/>
      <c r="U10" s="46"/>
      <c r="V10" s="46"/>
      <c r="W10" s="46">
        <f>データ!Q6</f>
        <v>130.47999999999999</v>
      </c>
      <c r="X10" s="46"/>
      <c r="Y10" s="46"/>
      <c r="Z10" s="46"/>
      <c r="AA10" s="46"/>
      <c r="AB10" s="46"/>
      <c r="AC10" s="46"/>
      <c r="AD10" s="51">
        <f>データ!R6</f>
        <v>1870</v>
      </c>
      <c r="AE10" s="51"/>
      <c r="AF10" s="51"/>
      <c r="AG10" s="51"/>
      <c r="AH10" s="51"/>
      <c r="AI10" s="51"/>
      <c r="AJ10" s="51"/>
      <c r="AK10" s="2"/>
      <c r="AL10" s="51">
        <f>データ!V6</f>
        <v>4614</v>
      </c>
      <c r="AM10" s="51"/>
      <c r="AN10" s="51"/>
      <c r="AO10" s="51"/>
      <c r="AP10" s="51"/>
      <c r="AQ10" s="51"/>
      <c r="AR10" s="51"/>
      <c r="AS10" s="51"/>
      <c r="AT10" s="46">
        <f>データ!W6</f>
        <v>2.44</v>
      </c>
      <c r="AU10" s="46"/>
      <c r="AV10" s="46"/>
      <c r="AW10" s="46"/>
      <c r="AX10" s="46"/>
      <c r="AY10" s="46"/>
      <c r="AZ10" s="46"/>
      <c r="BA10" s="46"/>
      <c r="BB10" s="46">
        <f>データ!X6</f>
        <v>1890.98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es3mW3yF8TPMuH6hV+1m4lRLjKQ++eQ1GyeJ8LnDF1jSm1G+itMBwFkXqwOym66Ssa4GX+ikK82j/dxyw255mg==" saltValue="xns29hOAe+7PpLOlBiXX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104264</v>
      </c>
      <c r="D6" s="33">
        <f t="shared" si="3"/>
        <v>47</v>
      </c>
      <c r="E6" s="33">
        <f t="shared" si="3"/>
        <v>17</v>
      </c>
      <c r="F6" s="33">
        <f t="shared" si="3"/>
        <v>1</v>
      </c>
      <c r="G6" s="33">
        <f t="shared" si="3"/>
        <v>0</v>
      </c>
      <c r="H6" s="33" t="str">
        <f t="shared" si="3"/>
        <v>群馬県　草津町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73.52</v>
      </c>
      <c r="Q6" s="34">
        <f t="shared" si="3"/>
        <v>130.47999999999999</v>
      </c>
      <c r="R6" s="34">
        <f t="shared" si="3"/>
        <v>1870</v>
      </c>
      <c r="S6" s="34">
        <f t="shared" si="3"/>
        <v>6370</v>
      </c>
      <c r="T6" s="34">
        <f t="shared" si="3"/>
        <v>49.75</v>
      </c>
      <c r="U6" s="34">
        <f t="shared" si="3"/>
        <v>128.04</v>
      </c>
      <c r="V6" s="34">
        <f t="shared" si="3"/>
        <v>4614</v>
      </c>
      <c r="W6" s="34">
        <f t="shared" si="3"/>
        <v>2.44</v>
      </c>
      <c r="X6" s="34">
        <f t="shared" si="3"/>
        <v>1890.98</v>
      </c>
      <c r="Y6" s="35">
        <f>IF(Y7="",NA(),Y7)</f>
        <v>126.08</v>
      </c>
      <c r="Z6" s="35">
        <f t="shared" ref="Z6:AH6" si="4">IF(Z7="",NA(),Z7)</f>
        <v>120.69</v>
      </c>
      <c r="AA6" s="35">
        <f t="shared" si="4"/>
        <v>163.82</v>
      </c>
      <c r="AB6" s="35">
        <f t="shared" si="4"/>
        <v>149.72</v>
      </c>
      <c r="AC6" s="35">
        <f t="shared" si="4"/>
        <v>121.93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196.16</v>
      </c>
      <c r="BG6" s="35">
        <f t="shared" ref="BG6:BO6" si="7">IF(BG7="",NA(),BG7)</f>
        <v>69.05</v>
      </c>
      <c r="BH6" s="35">
        <f t="shared" si="7"/>
        <v>58.49</v>
      </c>
      <c r="BI6" s="35">
        <f t="shared" si="7"/>
        <v>74.069999999999993</v>
      </c>
      <c r="BJ6" s="35">
        <f t="shared" si="7"/>
        <v>174.03</v>
      </c>
      <c r="BK6" s="35">
        <f t="shared" si="7"/>
        <v>593.23</v>
      </c>
      <c r="BL6" s="35">
        <f t="shared" si="7"/>
        <v>671.97</v>
      </c>
      <c r="BM6" s="35">
        <f t="shared" si="7"/>
        <v>798.84</v>
      </c>
      <c r="BN6" s="35">
        <f t="shared" si="7"/>
        <v>692.13</v>
      </c>
      <c r="BO6" s="35">
        <f t="shared" si="7"/>
        <v>807.75</v>
      </c>
      <c r="BP6" s="34" t="str">
        <f>IF(BP7="","",IF(BP7="-","【-】","【"&amp;SUBSTITUTE(TEXT(BP7,"#,##0.00"),"-","△")&amp;"】"))</f>
        <v>【682.51】</v>
      </c>
      <c r="BQ6" s="35">
        <f>IF(BQ7="",NA(),BQ7)</f>
        <v>122.28</v>
      </c>
      <c r="BR6" s="35">
        <f t="shared" ref="BR6:BZ6" si="8">IF(BR7="",NA(),BR7)</f>
        <v>113.4</v>
      </c>
      <c r="BS6" s="35">
        <f t="shared" si="8"/>
        <v>170.47</v>
      </c>
      <c r="BT6" s="35">
        <f t="shared" si="8"/>
        <v>154.13</v>
      </c>
      <c r="BU6" s="35">
        <f t="shared" si="8"/>
        <v>123.86</v>
      </c>
      <c r="BV6" s="35">
        <f t="shared" si="8"/>
        <v>86.48</v>
      </c>
      <c r="BW6" s="35">
        <f t="shared" si="8"/>
        <v>86.34</v>
      </c>
      <c r="BX6" s="35">
        <f t="shared" si="8"/>
        <v>86.85</v>
      </c>
      <c r="BY6" s="35">
        <f t="shared" si="8"/>
        <v>88.98</v>
      </c>
      <c r="BZ6" s="35">
        <f t="shared" si="8"/>
        <v>86.94</v>
      </c>
      <c r="CA6" s="34" t="str">
        <f>IF(CA7="","",IF(CA7="-","【-】","【"&amp;SUBSTITUTE(TEXT(CA7,"#,##0.00"),"-","△")&amp;"】"))</f>
        <v>【100.34】</v>
      </c>
      <c r="CB6" s="35">
        <f>IF(CB7="",NA(),CB7)</f>
        <v>76.3</v>
      </c>
      <c r="CC6" s="35">
        <f t="shared" ref="CC6:CK6" si="9">IF(CC7="",NA(),CC7)</f>
        <v>87.96</v>
      </c>
      <c r="CD6" s="35">
        <f t="shared" si="9"/>
        <v>63.54</v>
      </c>
      <c r="CE6" s="35">
        <f t="shared" si="9"/>
        <v>70.02</v>
      </c>
      <c r="CF6" s="35">
        <f t="shared" si="9"/>
        <v>87.29</v>
      </c>
      <c r="CG6" s="35">
        <f t="shared" si="9"/>
        <v>174.38</v>
      </c>
      <c r="CH6" s="35">
        <f t="shared" si="9"/>
        <v>175.12</v>
      </c>
      <c r="CI6" s="35">
        <f t="shared" si="9"/>
        <v>177.15</v>
      </c>
      <c r="CJ6" s="35">
        <f t="shared" si="9"/>
        <v>175.05</v>
      </c>
      <c r="CK6" s="35">
        <f t="shared" si="9"/>
        <v>179.63</v>
      </c>
      <c r="CL6" s="34" t="str">
        <f>IF(CL7="","",IF(CL7="-","【-】","【"&amp;SUBSTITUTE(TEXT(CL7,"#,##0.00"),"-","△")&amp;"】"))</f>
        <v>【136.15】</v>
      </c>
      <c r="CM6" s="35">
        <f>IF(CM7="",NA(),CM7)</f>
        <v>46.93</v>
      </c>
      <c r="CN6" s="35">
        <f t="shared" ref="CN6:CV6" si="10">IF(CN7="",NA(),CN7)</f>
        <v>26.99</v>
      </c>
      <c r="CO6" s="35">
        <f t="shared" si="10"/>
        <v>33.659999999999997</v>
      </c>
      <c r="CP6" s="35">
        <f t="shared" si="10"/>
        <v>30.59</v>
      </c>
      <c r="CQ6" s="35">
        <f t="shared" si="10"/>
        <v>36.270000000000003</v>
      </c>
      <c r="CR6" s="35">
        <f t="shared" si="10"/>
        <v>58.04</v>
      </c>
      <c r="CS6" s="35">
        <f t="shared" si="10"/>
        <v>55.58</v>
      </c>
      <c r="CT6" s="35">
        <f t="shared" si="10"/>
        <v>54.05</v>
      </c>
      <c r="CU6" s="35">
        <f t="shared" si="10"/>
        <v>57.54</v>
      </c>
      <c r="CV6" s="35">
        <f t="shared" si="10"/>
        <v>55.55</v>
      </c>
      <c r="CW6" s="34" t="str">
        <f>IF(CW7="","",IF(CW7="-","【-】","【"&amp;SUBSTITUTE(TEXT(CW7,"#,##0.00"),"-","△")&amp;"】"))</f>
        <v>【59.64】</v>
      </c>
      <c r="CX6" s="35">
        <f>IF(CX7="",NA(),CX7)</f>
        <v>99.52</v>
      </c>
      <c r="CY6" s="35">
        <f t="shared" ref="CY6:DG6" si="11">IF(CY7="",NA(),CY7)</f>
        <v>99.54</v>
      </c>
      <c r="CZ6" s="35">
        <f t="shared" si="11"/>
        <v>99.58</v>
      </c>
      <c r="DA6" s="35">
        <f t="shared" si="11"/>
        <v>99.61</v>
      </c>
      <c r="DB6" s="35">
        <f t="shared" si="11"/>
        <v>99.63</v>
      </c>
      <c r="DC6" s="35">
        <f t="shared" si="11"/>
        <v>93.94</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0.45</v>
      </c>
      <c r="EF6" s="35">
        <f t="shared" ref="EF6:EN6" si="14">IF(EF7="",NA(),EF7)</f>
        <v>0.67</v>
      </c>
      <c r="EG6" s="35">
        <f t="shared" si="14"/>
        <v>0.64</v>
      </c>
      <c r="EH6" s="35">
        <f t="shared" si="14"/>
        <v>0.7</v>
      </c>
      <c r="EI6" s="35">
        <f t="shared" si="14"/>
        <v>0.57999999999999996</v>
      </c>
      <c r="EJ6" s="35">
        <f t="shared" si="14"/>
        <v>0.14000000000000001</v>
      </c>
      <c r="EK6" s="35">
        <f t="shared" si="14"/>
        <v>0.16</v>
      </c>
      <c r="EL6" s="35">
        <f t="shared" si="14"/>
        <v>0.15</v>
      </c>
      <c r="EM6" s="35">
        <f t="shared" si="14"/>
        <v>0.16</v>
      </c>
      <c r="EN6" s="35">
        <f t="shared" si="14"/>
        <v>0.1</v>
      </c>
      <c r="EO6" s="34" t="str">
        <f>IF(EO7="","",IF(EO7="-","【-】","【"&amp;SUBSTITUTE(TEXT(EO7,"#,##0.00"),"-","△")&amp;"】"))</f>
        <v>【0.22】</v>
      </c>
    </row>
    <row r="7" spans="1:145" s="36" customFormat="1" x14ac:dyDescent="0.2">
      <c r="A7" s="28"/>
      <c r="B7" s="37">
        <v>2019</v>
      </c>
      <c r="C7" s="37">
        <v>104264</v>
      </c>
      <c r="D7" s="37">
        <v>47</v>
      </c>
      <c r="E7" s="37">
        <v>17</v>
      </c>
      <c r="F7" s="37">
        <v>1</v>
      </c>
      <c r="G7" s="37">
        <v>0</v>
      </c>
      <c r="H7" s="37" t="s">
        <v>98</v>
      </c>
      <c r="I7" s="37" t="s">
        <v>99</v>
      </c>
      <c r="J7" s="37" t="s">
        <v>100</v>
      </c>
      <c r="K7" s="37" t="s">
        <v>101</v>
      </c>
      <c r="L7" s="37" t="s">
        <v>102</v>
      </c>
      <c r="M7" s="37" t="s">
        <v>103</v>
      </c>
      <c r="N7" s="38" t="s">
        <v>104</v>
      </c>
      <c r="O7" s="38" t="s">
        <v>105</v>
      </c>
      <c r="P7" s="38">
        <v>73.52</v>
      </c>
      <c r="Q7" s="38">
        <v>130.47999999999999</v>
      </c>
      <c r="R7" s="38">
        <v>1870</v>
      </c>
      <c r="S7" s="38">
        <v>6370</v>
      </c>
      <c r="T7" s="38">
        <v>49.75</v>
      </c>
      <c r="U7" s="38">
        <v>128.04</v>
      </c>
      <c r="V7" s="38">
        <v>4614</v>
      </c>
      <c r="W7" s="38">
        <v>2.44</v>
      </c>
      <c r="X7" s="38">
        <v>1890.98</v>
      </c>
      <c r="Y7" s="38">
        <v>126.08</v>
      </c>
      <c r="Z7" s="38">
        <v>120.69</v>
      </c>
      <c r="AA7" s="38">
        <v>163.82</v>
      </c>
      <c r="AB7" s="38">
        <v>149.72</v>
      </c>
      <c r="AC7" s="38">
        <v>121.93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196.16</v>
      </c>
      <c r="BG7" s="38">
        <v>69.05</v>
      </c>
      <c r="BH7" s="38">
        <v>58.49</v>
      </c>
      <c r="BI7" s="38">
        <v>74.069999999999993</v>
      </c>
      <c r="BJ7" s="38">
        <v>174.03</v>
      </c>
      <c r="BK7" s="38">
        <v>593.23</v>
      </c>
      <c r="BL7" s="38">
        <v>671.97</v>
      </c>
      <c r="BM7" s="38">
        <v>798.84</v>
      </c>
      <c r="BN7" s="38">
        <v>692.13</v>
      </c>
      <c r="BO7" s="38">
        <v>807.75</v>
      </c>
      <c r="BP7" s="38">
        <v>682.51</v>
      </c>
      <c r="BQ7" s="38">
        <v>122.28</v>
      </c>
      <c r="BR7" s="38">
        <v>113.4</v>
      </c>
      <c r="BS7" s="38">
        <v>170.47</v>
      </c>
      <c r="BT7" s="38">
        <v>154.13</v>
      </c>
      <c r="BU7" s="38">
        <v>123.86</v>
      </c>
      <c r="BV7" s="38">
        <v>86.48</v>
      </c>
      <c r="BW7" s="38">
        <v>86.34</v>
      </c>
      <c r="BX7" s="38">
        <v>86.85</v>
      </c>
      <c r="BY7" s="38">
        <v>88.98</v>
      </c>
      <c r="BZ7" s="38">
        <v>86.94</v>
      </c>
      <c r="CA7" s="38">
        <v>100.34</v>
      </c>
      <c r="CB7" s="38">
        <v>76.3</v>
      </c>
      <c r="CC7" s="38">
        <v>87.96</v>
      </c>
      <c r="CD7" s="38">
        <v>63.54</v>
      </c>
      <c r="CE7" s="38">
        <v>70.02</v>
      </c>
      <c r="CF7" s="38">
        <v>87.29</v>
      </c>
      <c r="CG7" s="38">
        <v>174.38</v>
      </c>
      <c r="CH7" s="38">
        <v>175.12</v>
      </c>
      <c r="CI7" s="38">
        <v>177.15</v>
      </c>
      <c r="CJ7" s="38">
        <v>175.05</v>
      </c>
      <c r="CK7" s="38">
        <v>179.63</v>
      </c>
      <c r="CL7" s="38">
        <v>136.15</v>
      </c>
      <c r="CM7" s="38">
        <v>46.93</v>
      </c>
      <c r="CN7" s="38">
        <v>26.99</v>
      </c>
      <c r="CO7" s="38">
        <v>33.659999999999997</v>
      </c>
      <c r="CP7" s="38">
        <v>30.59</v>
      </c>
      <c r="CQ7" s="38">
        <v>36.270000000000003</v>
      </c>
      <c r="CR7" s="38">
        <v>58.04</v>
      </c>
      <c r="CS7" s="38">
        <v>55.58</v>
      </c>
      <c r="CT7" s="38">
        <v>54.05</v>
      </c>
      <c r="CU7" s="38">
        <v>57.54</v>
      </c>
      <c r="CV7" s="38">
        <v>55.55</v>
      </c>
      <c r="CW7" s="38">
        <v>59.64</v>
      </c>
      <c r="CX7" s="38">
        <v>99.52</v>
      </c>
      <c r="CY7" s="38">
        <v>99.54</v>
      </c>
      <c r="CZ7" s="38">
        <v>99.58</v>
      </c>
      <c r="DA7" s="38">
        <v>99.61</v>
      </c>
      <c r="DB7" s="38">
        <v>99.63</v>
      </c>
      <c r="DC7" s="38">
        <v>93.94</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0.45</v>
      </c>
      <c r="EF7" s="38">
        <v>0.67</v>
      </c>
      <c r="EG7" s="38">
        <v>0.64</v>
      </c>
      <c r="EH7" s="38">
        <v>0.7</v>
      </c>
      <c r="EI7" s="38">
        <v>0.57999999999999996</v>
      </c>
      <c r="EJ7" s="38">
        <v>0.14000000000000001</v>
      </c>
      <c r="EK7" s="38">
        <v>0.16</v>
      </c>
      <c r="EL7" s="38">
        <v>0.15</v>
      </c>
      <c r="EM7" s="38">
        <v>0.16</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2021-02-12T00:26:27Z</cp:lastPrinted>
  <dcterms:created xsi:type="dcterms:W3CDTF">2020-12-04T02:44:27Z</dcterms:created>
  <dcterms:modified xsi:type="dcterms:W3CDTF">2021-02-12T00:30:17Z</dcterms:modified>
  <cp:category/>
</cp:coreProperties>
</file>