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C4D5EE65-AE52-4A49-8B6D-9F5038B82A1A}" xr6:coauthVersionLast="36" xr6:coauthVersionMax="36" xr10:uidLastSave="{00000000-0000-0000-0000-000000000000}"/>
  <workbookProtection workbookAlgorithmName="SHA-512" workbookHashValue="iwvnm+dnqRw/tsZVaJQOM8/mrrQjinBuGudCGGb9ln8JH3QbwjrGtgXfhxnEdLbR6h0pZn/isMG3rZAmD/e/rw==" workbookSaltValue="r1MUlx/Bvpghv0DiaC5aX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<sst xmlns="http://schemas.openxmlformats.org/spreadsheetml/2006/main" count="241" uniqueCount="116">
  <si>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</si>
  <si>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</si>
  <si>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</si>
  <si>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</si>
  <si>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</si>
  <si>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</si>
  <si>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</si>
  <si>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</si>
  <si>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</si>
  <si>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</si>
  <si>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</si>
  <si>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</si>
  <si>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</si>
  <si>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</si>
  <si>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</si>
  <si>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</si>
  <si>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</si>
  <si>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</si>
  <si>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</si>
  <si>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</si>
  <si>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</si>
  <si>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</si>
  <si>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</si>
  <si>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</si>
  <si>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</si>
  <si>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</si>
  <si>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</si>
  <si>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</si>
  <si>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</si>
  <si>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</si>
  <si>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</si>
  <si>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</si>
  <si>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</si>
  <si>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</si>
  <si>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</si>
  <si>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</si>
  <si>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</si>
  <si>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</si>
  <si>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</si>
  <si>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</si>
  <si>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</si>
  <si>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</si>
  <si>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</si>
  <si>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</si>
  <si>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</si>
  <si>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</si>
  <si>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</si>
  <si>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</si>
  <si>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</si>
  <si>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</si>
  <si>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</si>
  <si>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</si>
  <si>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</si>
  <si>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</si>
  <si>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</si>
  <si>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</si>
  <si>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</si>
  <si>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</si>
  <si>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</si>
  <si>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</si>
  <si>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</si>
  <si>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</si>
  <si>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</si>
  <si>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</si>
  <si>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</si>
  <si>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</si>
  <si>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</si>
  <si>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</si>
  <si>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</si>
  <si>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</si>
  <si>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</si>
  <si>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</si>
  <si>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</si>
  <si>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</si>
  <si>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</si>
  <si>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</si>
  <si>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</si>
  <si>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</si>
  <si>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</si>
  <si>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</si>
  <si>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</si>
  <si>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</si>
  <si>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</si>
  <si>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</si>
  <si>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</si>
  <si>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</si>
  <si>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</si>
  <si>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</si>
  <si>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</si>
  <si>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</si>
  <si>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</si>
  <si>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</si>
  <si>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</si>
  <si>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</si>
  <si>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</si>
  <si>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</si>
  <si>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r>
      <t>　公共下水道事業については、下水道使用料収入にて業務に係る経費や施設の整備・維持管理に必要な経費を賄う、独立採算の原則のもと運営されています。</t>
    </r>
    <r>
      <rPr>
        <sz val="9"/>
        <rFont val="ＭＳ ゴシック"/>
        <family val="3"/>
        <charset val="128"/>
      </rPr>
      <t xml:space="preserve">
　①収益的収支比率について、昨年度より比率が悪くなっておりますが、これは地方公営企業法適用企業への移行前年度であったため、3月をもって打切り決算を行った結果です。
　このことにより、1ヶ月分の下水道使用料が3月までには収入できておらず、特例的収入（未収金）という形で次年度の収入となっています。上記のことから、下水道使用料収入が昨年度より1ヶ月分少ないことが比率悪化の原因となっています。</t>
    </r>
    <r>
      <rPr>
        <sz val="9"/>
        <color theme="1"/>
        <rFont val="ＭＳ ゴシック"/>
        <family val="3"/>
        <charset val="128"/>
      </rPr>
      <t xml:space="preserve">
　現在の経費回収率については、左図⑤のとおり、増加傾向で推移しており、平成28年度までは平均値を上回っておりました。
　しかし、本年度については、企業会計移行前年度のため打切決算により、使用料収入が昨年度より減少しました。
　そのため、昨年度に比べて比率が悪くなっています。
　現状としては、新たに供用開始となった地区は比較的新しい住宅が多く、合併浄化槽の状態も良好であることから、下水道接続の理解を得られにくい状態となっています。
　また、本町ではより多くの住民に下水道を使用していただくために、下水道事業計画区域の拡大を行っています。
　しかし、管渠の整備には地方債や使用料収入等を主に充てており、左図④のとおり、債務残高は下水道事業開始当初と比べ、除々に減少傾向にはありますが、新たな事業計画区域の整備を行っているため、債務残高が再度増加しています。
　今後の対策としては、使用料収入の底上げを行うため、下水道の利便性や快適性を住民に理解していただき、下水道の接続を推進していくことが必要になります。
　また、地方債についても、適切な資金運用を行い、債務の減少に努めていく必要があります。</t>
    </r>
    <rPh sb="17" eb="20">
      <t>シヨウリョウ</t>
    </rPh>
    <rPh sb="20" eb="22">
      <t>シュウニュウ</t>
    </rPh>
    <rPh sb="74" eb="77">
      <t>シュウエキテキ</t>
    </rPh>
    <rPh sb="77" eb="79">
      <t>シュウシ</t>
    </rPh>
    <rPh sb="79" eb="81">
      <t>ヒリツ</t>
    </rPh>
    <rPh sb="86" eb="89">
      <t>サクネンド</t>
    </rPh>
    <rPh sb="91" eb="93">
      <t>ヒリツ</t>
    </rPh>
    <rPh sb="94" eb="95">
      <t>ワル</t>
    </rPh>
    <rPh sb="108" eb="110">
      <t>チホウ</t>
    </rPh>
    <rPh sb="110" eb="112">
      <t>コウエイ</t>
    </rPh>
    <rPh sb="112" eb="114">
      <t>キギョウ</t>
    </rPh>
    <rPh sb="114" eb="115">
      <t>ホウ</t>
    </rPh>
    <rPh sb="115" eb="117">
      <t>テキヨウ</t>
    </rPh>
    <rPh sb="117" eb="119">
      <t>キギョウ</t>
    </rPh>
    <rPh sb="121" eb="123">
      <t>イコウ</t>
    </rPh>
    <rPh sb="123" eb="125">
      <t>ゼンネン</t>
    </rPh>
    <rPh sb="125" eb="126">
      <t>ド</t>
    </rPh>
    <rPh sb="134" eb="135">
      <t>ガツ</t>
    </rPh>
    <rPh sb="139" eb="141">
      <t>ウチキ</t>
    </rPh>
    <rPh sb="142" eb="144">
      <t>ケッサン</t>
    </rPh>
    <rPh sb="145" eb="146">
      <t>オコナ</t>
    </rPh>
    <rPh sb="148" eb="150">
      <t>ケッカ</t>
    </rPh>
    <rPh sb="163" eb="166">
      <t>イッカゲツ</t>
    </rPh>
    <rPh sb="166" eb="167">
      <t>ブン</t>
    </rPh>
    <rPh sb="168" eb="171">
      <t>ゲスイドウ</t>
    </rPh>
    <rPh sb="171" eb="174">
      <t>シヨウリョウ</t>
    </rPh>
    <rPh sb="176" eb="177">
      <t>ガツ</t>
    </rPh>
    <rPh sb="181" eb="183">
      <t>シュウニュウ</t>
    </rPh>
    <rPh sb="190" eb="193">
      <t>トクレイテキ</t>
    </rPh>
    <rPh sb="193" eb="195">
      <t>シュウニュウ</t>
    </rPh>
    <rPh sb="196" eb="199">
      <t>ミシュウキン</t>
    </rPh>
    <rPh sb="203" eb="204">
      <t>カタチ</t>
    </rPh>
    <rPh sb="205" eb="208">
      <t>ジネンド</t>
    </rPh>
    <rPh sb="209" eb="211">
      <t>シュウニュウ</t>
    </rPh>
    <rPh sb="219" eb="221">
      <t>ジョウキ</t>
    </rPh>
    <rPh sb="227" eb="230">
      <t>ゲスイドウ</t>
    </rPh>
    <rPh sb="230" eb="233">
      <t>シヨウリョウ</t>
    </rPh>
    <rPh sb="233" eb="235">
      <t>シュウニュウ</t>
    </rPh>
    <rPh sb="236" eb="239">
      <t>サクネンド</t>
    </rPh>
    <rPh sb="241" eb="244">
      <t>イッカゲツ</t>
    </rPh>
    <rPh sb="244" eb="245">
      <t>ブン</t>
    </rPh>
    <rPh sb="245" eb="246">
      <t>スク</t>
    </rPh>
    <rPh sb="251" eb="253">
      <t>ヒリツ</t>
    </rPh>
    <rPh sb="253" eb="255">
      <t>アッカ</t>
    </rPh>
    <rPh sb="256" eb="258">
      <t>ゲンイン</t>
    </rPh>
    <rPh sb="302" eb="304">
      <t>ヘイセイ</t>
    </rPh>
    <rPh sb="340" eb="342">
      <t>キギョウ</t>
    </rPh>
    <rPh sb="342" eb="344">
      <t>カイケイ</t>
    </rPh>
    <rPh sb="344" eb="346">
      <t>イコウ</t>
    </rPh>
    <rPh sb="346" eb="349">
      <t>ゼンネンド</t>
    </rPh>
    <rPh sb="352" eb="354">
      <t>ウチキ</t>
    </rPh>
    <rPh sb="354" eb="356">
      <t>ケッサン</t>
    </rPh>
    <rPh sb="360" eb="363">
      <t>シヨウリョウ</t>
    </rPh>
    <rPh sb="363" eb="365">
      <t>シュウニュウ</t>
    </rPh>
    <rPh sb="366" eb="369">
      <t>サクネンド</t>
    </rPh>
    <rPh sb="371" eb="373">
      <t>ゲンショウ</t>
    </rPh>
    <rPh sb="385" eb="388">
      <t>サクネンド</t>
    </rPh>
    <rPh sb="389" eb="390">
      <t>クラ</t>
    </rPh>
    <rPh sb="392" eb="394">
      <t>ヒリツ</t>
    </rPh>
    <rPh sb="395" eb="396">
      <t>ワル</t>
    </rPh>
    <rPh sb="516" eb="519">
      <t>ゲスイドウ</t>
    </rPh>
    <rPh sb="622" eb="623">
      <t>オコナ</t>
    </rPh>
    <phoneticPr fontId="1"/>
  </si>
  <si>
    <t>Ｎ－３年度</t>
    <rPh sb="3" eb="5">
      <t>ネンド</t>
    </rPh>
    <phoneticPr fontId="1"/>
  </si>
  <si>
    <t>群馬県　吉岡町</t>
  </si>
  <si>
    <t>法非適用</t>
  </si>
  <si>
    <t>下水道事業</t>
  </si>
  <si>
    <t>公共下水道</t>
  </si>
  <si>
    <t>Cc1</t>
  </si>
  <si>
    <t>非設置</t>
  </si>
  <si>
    <t>該当数値なし</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</si>
  <si>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</si>
  <si>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</si>
  <si>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</si>
  <si>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</si>
  <si>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</si>
  <si>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</si>
  <si>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</si>
  <si>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</si>
  <si>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</si>
  <si>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また、管渠の整備に合わせ、当初整備した地区の老朽化を早期に発見し対応できるよう、ストックマネジメント計画を策定し、管渠の効率的維持管理に努めていく必要があると考えられます。</t>
    <rPh sb="221" eb="223">
      <t>サクテイ</t>
    </rPh>
    <phoneticPr fontId="1"/>
  </si>
  <si>
    <t>　本町の公共下水道事業は法非適用企業であり、減価償却を行っておらず、管渠の老朽化率について算定しておりません。
　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今後の対策としては、管渠の耐用年数に伴い、ストックマネジメント計画を策定し、管渠の効率的な維持管理に努めていく必要があります。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</si>
</sst>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9"/>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0.12</c:v>
                </c:pt>
                <c:pt idx="3">
                  <c:v>0</c:v>
                </c:pt>
                <c:pt idx="4">
                  <c:v>0</c:v>
                </c:pt>
              </c:numCache>
            </c:numRef>
          </c:val>
          <c:extLst>
            <c:ext xmlns:c16="http://schemas.microsoft.com/office/drawing/2014/chart" uri="{C3380CC4-5D6E-409C-BE32-E72D297353CC}">
              <c16:uniqueId val="{00000000-0C45-410A-9F9C-5109B7B0CE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0C45-410A-9F9C-5109B7B0CE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50-4911-ABA3-DAF01B0D67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C650-4911-ABA3-DAF01B0D67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78.23</c:v>
                </c:pt>
                <c:pt idx="1">
                  <c:v>80.430000000000007</c:v>
                </c:pt>
                <c:pt idx="2">
                  <c:v>82.86</c:v>
                </c:pt>
                <c:pt idx="3">
                  <c:v>81.89</c:v>
                </c:pt>
                <c:pt idx="4">
                  <c:v>85.21</c:v>
                </c:pt>
              </c:numCache>
            </c:numRef>
          </c:val>
          <c:extLst>
            <c:ext xmlns:c16="http://schemas.microsoft.com/office/drawing/2014/chart" uri="{C3380CC4-5D6E-409C-BE32-E72D297353CC}">
              <c16:uniqueId val="{00000000-DDD7-4950-9DA7-842F4D43B1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DDD7-4950-9DA7-842F4D43B1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97.77</c:v>
                </c:pt>
                <c:pt idx="1">
                  <c:v>96.94</c:v>
                </c:pt>
                <c:pt idx="2">
                  <c:v>98.71</c:v>
                </c:pt>
                <c:pt idx="3">
                  <c:v>101.24</c:v>
                </c:pt>
                <c:pt idx="4">
                  <c:v>98.1</c:v>
                </c:pt>
              </c:numCache>
            </c:numRef>
          </c:val>
          <c:extLst>
            <c:ext xmlns:c16="http://schemas.microsoft.com/office/drawing/2014/chart" uri="{C3380CC4-5D6E-409C-BE32-E72D297353CC}">
              <c16:uniqueId val="{00000000-B6A0-4C32-95EC-C3AE3E9B12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0-4C32-95EC-C3AE3E9B12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E-43DB-B2EB-FCB7BBFB89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E-43DB-B2EB-FCB7BBFB89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6-4916-89F4-898F5A2037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6-4916-89F4-898F5A2037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5-482E-85EA-02F6A892B3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5-482E-85EA-02F6A892B3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B-4767-B8F6-DC240475CC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B-4767-B8F6-DC240475CC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1927.07</c:v>
                </c:pt>
                <c:pt idx="1">
                  <c:v>1811.81</c:v>
                </c:pt>
                <c:pt idx="2">
                  <c:v>1721.46</c:v>
                </c:pt>
                <c:pt idx="3">
                  <c:v>1687.29</c:v>
                </c:pt>
                <c:pt idx="4">
                  <c:v>1724.18</c:v>
                </c:pt>
              </c:numCache>
            </c:numRef>
          </c:val>
          <c:extLst>
            <c:ext xmlns:c16="http://schemas.microsoft.com/office/drawing/2014/chart" uri="{C3380CC4-5D6E-409C-BE32-E72D297353CC}">
              <c16:uniqueId val="{00000000-BC60-4B98-A2D5-20DB9366DF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BC60-4B98-A2D5-20DB9366DF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78.7</c:v>
                </c:pt>
                <c:pt idx="1">
                  <c:v>83.06</c:v>
                </c:pt>
                <c:pt idx="2">
                  <c:v>84.97</c:v>
                </c:pt>
                <c:pt idx="3">
                  <c:v>85.08</c:v>
                </c:pt>
                <c:pt idx="4">
                  <c:v>80.88</c:v>
                </c:pt>
              </c:numCache>
            </c:numRef>
          </c:val>
          <c:extLst>
            <c:ext xmlns:c16="http://schemas.microsoft.com/office/drawing/2014/chart" uri="{C3380CC4-5D6E-409C-BE32-E72D297353CC}">
              <c16:uniqueId val="{00000000-1EF4-415F-8CE2-EA4BE93E98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1EF4-415F-8CE2-EA4BE93E98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156.72999999999999</c:v>
                </c:pt>
                <c:pt idx="1">
                  <c:v>156.58000000000001</c:v>
                </c:pt>
                <c:pt idx="2">
                  <c:v>150</c:v>
                </c:pt>
                <c:pt idx="3">
                  <c:v>150</c:v>
                </c:pt>
                <c:pt idx="4">
                  <c:v>150</c:v>
                </c:pt>
              </c:numCache>
            </c:numRef>
          </c:val>
          <c:extLst>
            <c:ext xmlns:c16="http://schemas.microsoft.com/office/drawing/2014/chart" uri="{C3380CC4-5D6E-409C-BE32-E72D297353CC}">
              <c16:uniqueId val="{00000000-3597-4AD2-B6AA-583C04B01C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3597-4AD2-B6AA-583C04B01C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55" zoomScaleNormal="5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吉岡町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Cc1</v>
      </c>
      <c r="X8" s="45"/>
      <c r="Y8" s="45"/>
      <c r="Z8" s="45"/>
      <c r="AA8" s="45"/>
      <c r="AB8" s="45"/>
      <c r="AC8" s="45"/>
      <c r="AD8" s="46" t="str">
        <f>データ!$M$6</f>
        <v>非設置</v>
      </c>
      <c r="AE8" s="46"/>
      <c r="AF8" s="46"/>
      <c r="AG8" s="46"/>
      <c r="AH8" s="46"/>
      <c r="AI8" s="46"/>
      <c r="AJ8" s="46"/>
      <c r="AK8" s="3"/>
      <c r="AL8" s="47">
        <f>データ!S6</f>
        <v>21671</v>
      </c>
      <c r="AM8" s="47"/>
      <c r="AN8" s="47"/>
      <c r="AO8" s="47"/>
      <c r="AP8" s="47"/>
      <c r="AQ8" s="47"/>
      <c r="AR8" s="47"/>
      <c r="AS8" s="47"/>
      <c r="AT8" s="48">
        <f>データ!T6</f>
        <v>20.46</v>
      </c>
      <c r="AU8" s="48"/>
      <c r="AV8" s="48"/>
      <c r="AW8" s="48"/>
      <c r="AX8" s="48"/>
      <c r="AY8" s="48"/>
      <c r="AZ8" s="48"/>
      <c r="BA8" s="48"/>
      <c r="BB8" s="48">
        <f>データ!U6</f>
        <v>1059.19</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2">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48.16</v>
      </c>
      <c r="Q10" s="48"/>
      <c r="R10" s="48"/>
      <c r="S10" s="48"/>
      <c r="T10" s="48"/>
      <c r="U10" s="48"/>
      <c r="V10" s="48"/>
      <c r="W10" s="48">
        <f>データ!Q6</f>
        <v>100</v>
      </c>
      <c r="X10" s="48"/>
      <c r="Y10" s="48"/>
      <c r="Z10" s="48"/>
      <c r="AA10" s="48"/>
      <c r="AB10" s="48"/>
      <c r="AC10" s="48"/>
      <c r="AD10" s="47">
        <f>データ!R6</f>
        <v>2310</v>
      </c>
      <c r="AE10" s="47"/>
      <c r="AF10" s="47"/>
      <c r="AG10" s="47"/>
      <c r="AH10" s="47"/>
      <c r="AI10" s="47"/>
      <c r="AJ10" s="47"/>
      <c r="AK10" s="2"/>
      <c r="AL10" s="47">
        <f>データ!V6</f>
        <v>10454</v>
      </c>
      <c r="AM10" s="47"/>
      <c r="AN10" s="47"/>
      <c r="AO10" s="47"/>
      <c r="AP10" s="47"/>
      <c r="AQ10" s="47"/>
      <c r="AR10" s="47"/>
      <c r="AS10" s="47"/>
      <c r="AT10" s="48">
        <f>データ!W6</f>
        <v>3.11</v>
      </c>
      <c r="AU10" s="48"/>
      <c r="AV10" s="48"/>
      <c r="AW10" s="48"/>
      <c r="AX10" s="48"/>
      <c r="AY10" s="48"/>
      <c r="AZ10" s="48"/>
      <c r="BA10" s="48"/>
      <c r="BB10" s="48">
        <f>データ!X6</f>
        <v>3361.41</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96</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115</v>
      </c>
      <c r="BM47" s="77"/>
      <c r="BN47" s="77"/>
      <c r="BO47" s="77"/>
      <c r="BP47" s="77"/>
      <c r="BQ47" s="77"/>
      <c r="BR47" s="77"/>
      <c r="BS47" s="77"/>
      <c r="BT47" s="77"/>
      <c r="BU47" s="77"/>
      <c r="BV47" s="77"/>
      <c r="BW47" s="77"/>
      <c r="BX47" s="77"/>
      <c r="BY47" s="77"/>
      <c r="BZ47" s="78"/>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2">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114</v>
      </c>
      <c r="BM66" s="77"/>
      <c r="BN66" s="77"/>
      <c r="BO66" s="77"/>
      <c r="BP66" s="77"/>
      <c r="BQ66" s="77"/>
      <c r="BR66" s="77"/>
      <c r="BS66" s="77"/>
      <c r="BT66" s="77"/>
      <c r="BU66" s="77"/>
      <c r="BV66" s="77"/>
      <c r="BW66" s="77"/>
      <c r="BX66" s="77"/>
      <c r="BY66" s="77"/>
      <c r="BZ66" s="78"/>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2">
      <c r="C83" s="2" t="s">
        <v>43</v>
      </c>
    </row>
    <row r="84" spans="1:78" x14ac:dyDescent="0.2">
      <c r="C84" s="2"/>
    </row>
    <row r="85" spans="1:78" hidden="1" x14ac:dyDescent="0.2">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2">
      <c r="B86" s="6"/>
      <c r="C86" s="6"/>
      <c r="D86" s="6"/>
      <c r="E86" s="6" t="str">
        <f>データ!AI6</f>
        <v/>
      </c>
      <c r="F86" s="6" t="s">
        <v>38</v>
      </c>
      <c r="G86" s="6" t="s">
        <v>38</v>
      </c>
      <c r="H86" s="6" t="str">
        <f>データ!BP6</f>
        <v>【682.51】</v>
      </c>
      <c r="I86" s="6" t="str">
        <f>データ!CA6</f>
        <v>【100.34】</v>
      </c>
      <c r="J86" s="6" t="str">
        <f>データ!CL6</f>
        <v>【136.15】</v>
      </c>
      <c r="K86" s="6" t="str">
        <f>データ!CW6</f>
        <v>【59.64】</v>
      </c>
      <c r="L86" s="6" t="str">
        <f>データ!DH6</f>
        <v>【95.35】</v>
      </c>
      <c r="M86" s="6" t="s">
        <v>38</v>
      </c>
      <c r="N86" s="6" t="s">
        <v>38</v>
      </c>
      <c r="O86" s="6" t="str">
        <f>データ!EO6</f>
        <v>【0.22】</v>
      </c>
    </row>
  </sheetData>
  <sheetProtection algorithmName="SHA-512" hashValue="VBgAs0AXLueifJY2H59lcxGWRaTQvldMxNBTxmx45GpMVGEVVBJ992k5xv6sATbWY1E0gZhX0vlhvStDGh1jAg==" saltValue="+spm5a7U3pniBrVtxW2/e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30</v>
      </c>
      <c r="C3" s="30" t="s">
        <v>58</v>
      </c>
      <c r="D3" s="30" t="s">
        <v>59</v>
      </c>
      <c r="E3" s="30" t="s">
        <v>6</v>
      </c>
      <c r="F3" s="30" t="s">
        <v>5</v>
      </c>
      <c r="G3" s="30" t="s">
        <v>24</v>
      </c>
      <c r="H3" s="84" t="s">
        <v>55</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60</v>
      </c>
      <c r="B4" s="31"/>
      <c r="C4" s="31"/>
      <c r="D4" s="31"/>
      <c r="E4" s="31"/>
      <c r="F4" s="31"/>
      <c r="G4" s="31"/>
      <c r="H4" s="87"/>
      <c r="I4" s="88"/>
      <c r="J4" s="88"/>
      <c r="K4" s="88"/>
      <c r="L4" s="88"/>
      <c r="M4" s="88"/>
      <c r="N4" s="88"/>
      <c r="O4" s="88"/>
      <c r="P4" s="88"/>
      <c r="Q4" s="88"/>
      <c r="R4" s="88"/>
      <c r="S4" s="88"/>
      <c r="T4" s="88"/>
      <c r="U4" s="88"/>
      <c r="V4" s="88"/>
      <c r="W4" s="88"/>
      <c r="X4" s="89"/>
      <c r="Y4" s="83" t="s">
        <v>23</v>
      </c>
      <c r="Z4" s="83"/>
      <c r="AA4" s="83"/>
      <c r="AB4" s="83"/>
      <c r="AC4" s="83"/>
      <c r="AD4" s="83"/>
      <c r="AE4" s="83"/>
      <c r="AF4" s="83"/>
      <c r="AG4" s="83"/>
      <c r="AH4" s="83"/>
      <c r="AI4" s="83"/>
      <c r="AJ4" s="83" t="s">
        <v>45</v>
      </c>
      <c r="AK4" s="83"/>
      <c r="AL4" s="83"/>
      <c r="AM4" s="83"/>
      <c r="AN4" s="83"/>
      <c r="AO4" s="83"/>
      <c r="AP4" s="83"/>
      <c r="AQ4" s="83"/>
      <c r="AR4" s="83"/>
      <c r="AS4" s="83"/>
      <c r="AT4" s="83"/>
      <c r="AU4" s="83" t="s">
        <v>26</v>
      </c>
      <c r="AV4" s="83"/>
      <c r="AW4" s="83"/>
      <c r="AX4" s="83"/>
      <c r="AY4" s="83"/>
      <c r="AZ4" s="83"/>
      <c r="BA4" s="83"/>
      <c r="BB4" s="83"/>
      <c r="BC4" s="83"/>
      <c r="BD4" s="83"/>
      <c r="BE4" s="83"/>
      <c r="BF4" s="83" t="s">
        <v>62</v>
      </c>
      <c r="BG4" s="83"/>
      <c r="BH4" s="83"/>
      <c r="BI4" s="83"/>
      <c r="BJ4" s="83"/>
      <c r="BK4" s="83"/>
      <c r="BL4" s="83"/>
      <c r="BM4" s="83"/>
      <c r="BN4" s="83"/>
      <c r="BO4" s="83"/>
      <c r="BP4" s="83"/>
      <c r="BQ4" s="83" t="s">
        <v>0</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2">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2">
      <c r="A6" s="28" t="s">
        <v>95</v>
      </c>
      <c r="B6" s="33">
        <f t="shared" ref="B6:X6" si="1">B7</f>
        <v>2019</v>
      </c>
      <c r="C6" s="33">
        <f t="shared" si="1"/>
        <v>103454</v>
      </c>
      <c r="D6" s="33">
        <f t="shared" si="1"/>
        <v>47</v>
      </c>
      <c r="E6" s="33">
        <f t="shared" si="1"/>
        <v>17</v>
      </c>
      <c r="F6" s="33">
        <f t="shared" si="1"/>
        <v>1</v>
      </c>
      <c r="G6" s="33">
        <f t="shared" si="1"/>
        <v>0</v>
      </c>
      <c r="H6" s="33" t="str">
        <f t="shared" si="1"/>
        <v>群馬県　吉岡町</v>
      </c>
      <c r="I6" s="33" t="str">
        <f t="shared" si="1"/>
        <v>法非適用</v>
      </c>
      <c r="J6" s="33" t="str">
        <f t="shared" si="1"/>
        <v>下水道事業</v>
      </c>
      <c r="K6" s="33" t="str">
        <f t="shared" si="1"/>
        <v>公共下水道</v>
      </c>
      <c r="L6" s="33" t="str">
        <f t="shared" si="1"/>
        <v>Cc1</v>
      </c>
      <c r="M6" s="33" t="str">
        <f t="shared" si="1"/>
        <v>非設置</v>
      </c>
      <c r="N6" s="38" t="str">
        <f t="shared" si="1"/>
        <v>-</v>
      </c>
      <c r="O6" s="38" t="str">
        <f t="shared" si="1"/>
        <v>該当数値なし</v>
      </c>
      <c r="P6" s="38">
        <f t="shared" si="1"/>
        <v>48.16</v>
      </c>
      <c r="Q6" s="38">
        <f t="shared" si="1"/>
        <v>100</v>
      </c>
      <c r="R6" s="38">
        <f t="shared" si="1"/>
        <v>2310</v>
      </c>
      <c r="S6" s="38">
        <f t="shared" si="1"/>
        <v>21671</v>
      </c>
      <c r="T6" s="38">
        <f t="shared" si="1"/>
        <v>20.46</v>
      </c>
      <c r="U6" s="38">
        <f t="shared" si="1"/>
        <v>1059.19</v>
      </c>
      <c r="V6" s="38">
        <f t="shared" si="1"/>
        <v>10454</v>
      </c>
      <c r="W6" s="38">
        <f t="shared" si="1"/>
        <v>3.11</v>
      </c>
      <c r="X6" s="38">
        <f t="shared" si="1"/>
        <v>3361.41</v>
      </c>
      <c r="Y6" s="42">
        <f t="shared" ref="Y6:AH6" si="2">IF(Y7="",NA(),Y7)</f>
        <v>97.77</v>
      </c>
      <c r="Z6" s="42">
        <f t="shared" si="2"/>
        <v>96.94</v>
      </c>
      <c r="AA6" s="42">
        <f t="shared" si="2"/>
        <v>98.71</v>
      </c>
      <c r="AB6" s="42">
        <f t="shared" si="2"/>
        <v>101.24</v>
      </c>
      <c r="AC6" s="42">
        <f t="shared" si="2"/>
        <v>98.1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1927.07</v>
      </c>
      <c r="BG6" s="42">
        <f t="shared" si="5"/>
        <v>1811.81</v>
      </c>
      <c r="BH6" s="42">
        <f t="shared" si="5"/>
        <v>1721.46</v>
      </c>
      <c r="BI6" s="42">
        <f t="shared" si="5"/>
        <v>1687.29</v>
      </c>
      <c r="BJ6" s="42">
        <f t="shared" si="5"/>
        <v>1724.18</v>
      </c>
      <c r="BK6" s="42">
        <f t="shared" si="5"/>
        <v>1118.56</v>
      </c>
      <c r="BL6" s="42">
        <f t="shared" si="5"/>
        <v>1111.31</v>
      </c>
      <c r="BM6" s="42">
        <f t="shared" si="5"/>
        <v>799.11</v>
      </c>
      <c r="BN6" s="42">
        <f t="shared" si="5"/>
        <v>768.62</v>
      </c>
      <c r="BO6" s="42">
        <f t="shared" si="5"/>
        <v>789.44</v>
      </c>
      <c r="BP6" s="38" t="str">
        <f>IF(BP7="","",IF(BP7="-","【-】","【"&amp;SUBSTITUTE(TEXT(BP7,"#,##0.00"),"-","△")&amp;"】"))</f>
        <v>【682.51】</v>
      </c>
      <c r="BQ6" s="42">
        <f t="shared" ref="BQ6:BZ6" si="6">IF(BQ7="",NA(),BQ7)</f>
        <v>78.7</v>
      </c>
      <c r="BR6" s="42">
        <f t="shared" si="6"/>
        <v>83.06</v>
      </c>
      <c r="BS6" s="42">
        <f t="shared" si="6"/>
        <v>84.97</v>
      </c>
      <c r="BT6" s="42">
        <f t="shared" si="6"/>
        <v>85.08</v>
      </c>
      <c r="BU6" s="42">
        <f t="shared" si="6"/>
        <v>80.88</v>
      </c>
      <c r="BV6" s="42">
        <f t="shared" si="6"/>
        <v>72.33</v>
      </c>
      <c r="BW6" s="42">
        <f t="shared" si="6"/>
        <v>75.540000000000006</v>
      </c>
      <c r="BX6" s="42">
        <f t="shared" si="6"/>
        <v>87.69</v>
      </c>
      <c r="BY6" s="42">
        <f t="shared" si="6"/>
        <v>88.06</v>
      </c>
      <c r="BZ6" s="42">
        <f t="shared" si="6"/>
        <v>87.29</v>
      </c>
      <c r="CA6" s="38" t="str">
        <f>IF(CA7="","",IF(CA7="-","【-】","【"&amp;SUBSTITUTE(TEXT(CA7,"#,##0.00"),"-","△")&amp;"】"))</f>
        <v>【100.34】</v>
      </c>
      <c r="CB6" s="42">
        <f t="shared" ref="CB6:CK6" si="7">IF(CB7="",NA(),CB7)</f>
        <v>156.72999999999999</v>
      </c>
      <c r="CC6" s="42">
        <f t="shared" si="7"/>
        <v>156.58000000000001</v>
      </c>
      <c r="CD6" s="42">
        <f t="shared" si="7"/>
        <v>150</v>
      </c>
      <c r="CE6" s="42">
        <f t="shared" si="7"/>
        <v>150</v>
      </c>
      <c r="CF6" s="42">
        <f t="shared" si="7"/>
        <v>150</v>
      </c>
      <c r="CG6" s="42">
        <f t="shared" si="7"/>
        <v>215.28</v>
      </c>
      <c r="CH6" s="42">
        <f t="shared" si="7"/>
        <v>207.96</v>
      </c>
      <c r="CI6" s="42">
        <f t="shared" si="7"/>
        <v>180.07</v>
      </c>
      <c r="CJ6" s="42">
        <f t="shared" si="7"/>
        <v>179.32</v>
      </c>
      <c r="CK6" s="42">
        <f t="shared" si="7"/>
        <v>176.67</v>
      </c>
      <c r="CL6" s="38" t="str">
        <f>IF(CL7="","",IF(CL7="-","【-】","【"&amp;SUBSTITUTE(TEXT(CL7,"#,##0.00"),"-","△")&amp;"】"))</f>
        <v>【136.15】</v>
      </c>
      <c r="CM6" s="42" t="str">
        <f t="shared" ref="CM6:CV6" si="8">IF(CM7="",NA(),CM7)</f>
        <v>-</v>
      </c>
      <c r="CN6" s="42" t="str">
        <f t="shared" si="8"/>
        <v>-</v>
      </c>
      <c r="CO6" s="42" t="str">
        <f t="shared" si="8"/>
        <v>-</v>
      </c>
      <c r="CP6" s="42" t="str">
        <f t="shared" si="8"/>
        <v>-</v>
      </c>
      <c r="CQ6" s="42" t="str">
        <f t="shared" si="8"/>
        <v>-</v>
      </c>
      <c r="CR6" s="42">
        <f t="shared" si="8"/>
        <v>54.67</v>
      </c>
      <c r="CS6" s="42">
        <f t="shared" si="8"/>
        <v>53.51</v>
      </c>
      <c r="CT6" s="42">
        <f t="shared" si="8"/>
        <v>58.4</v>
      </c>
      <c r="CU6" s="42">
        <f t="shared" si="8"/>
        <v>58</v>
      </c>
      <c r="CV6" s="42">
        <f t="shared" si="8"/>
        <v>57.42</v>
      </c>
      <c r="CW6" s="38" t="str">
        <f>IF(CW7="","",IF(CW7="-","【-】","【"&amp;SUBSTITUTE(TEXT(CW7,"#,##0.00"),"-","△")&amp;"】"))</f>
        <v>【59.64】</v>
      </c>
      <c r="CX6" s="42">
        <f t="shared" ref="CX6:DG6" si="9">IF(CX7="",NA(),CX7)</f>
        <v>78.23</v>
      </c>
      <c r="CY6" s="42">
        <f t="shared" si="9"/>
        <v>80.430000000000007</v>
      </c>
      <c r="CZ6" s="42">
        <f t="shared" si="9"/>
        <v>82.86</v>
      </c>
      <c r="DA6" s="42">
        <f t="shared" si="9"/>
        <v>81.89</v>
      </c>
      <c r="DB6" s="42">
        <f t="shared" si="9"/>
        <v>85.21</v>
      </c>
      <c r="DC6" s="42">
        <f t="shared" si="9"/>
        <v>83.8</v>
      </c>
      <c r="DD6" s="42">
        <f t="shared" si="9"/>
        <v>83.91</v>
      </c>
      <c r="DE6" s="42">
        <f t="shared" si="9"/>
        <v>89.68</v>
      </c>
      <c r="DF6" s="42">
        <f t="shared" si="9"/>
        <v>89.79</v>
      </c>
      <c r="DG6" s="42">
        <f t="shared" si="9"/>
        <v>90.42</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42">
        <f t="shared" si="12"/>
        <v>0.12</v>
      </c>
      <c r="EH6" s="38">
        <f t="shared" si="12"/>
        <v>0</v>
      </c>
      <c r="EI6" s="38">
        <f t="shared" si="12"/>
        <v>0</v>
      </c>
      <c r="EJ6" s="42">
        <f t="shared" si="12"/>
        <v>0.11</v>
      </c>
      <c r="EK6" s="42">
        <f t="shared" si="12"/>
        <v>0.15</v>
      </c>
      <c r="EL6" s="42">
        <f t="shared" si="12"/>
        <v>0.23</v>
      </c>
      <c r="EM6" s="42">
        <f t="shared" si="12"/>
        <v>0.21</v>
      </c>
      <c r="EN6" s="42">
        <f t="shared" si="12"/>
        <v>0.17</v>
      </c>
      <c r="EO6" s="38" t="str">
        <f>IF(EO7="","",IF(EO7="-","【-】","【"&amp;SUBSTITUTE(TEXT(EO7,"#,##0.00"),"-","△")&amp;"】"))</f>
        <v>【0.22】</v>
      </c>
    </row>
    <row r="7" spans="1:145" s="27" customFormat="1" x14ac:dyDescent="0.2">
      <c r="A7" s="28"/>
      <c r="B7" s="34">
        <v>2019</v>
      </c>
      <c r="C7" s="34">
        <v>103454</v>
      </c>
      <c r="D7" s="34">
        <v>47</v>
      </c>
      <c r="E7" s="34">
        <v>17</v>
      </c>
      <c r="F7" s="34">
        <v>1</v>
      </c>
      <c r="G7" s="34">
        <v>0</v>
      </c>
      <c r="H7" s="34" t="s">
        <v>98</v>
      </c>
      <c r="I7" s="34" t="s">
        <v>99</v>
      </c>
      <c r="J7" s="34" t="s">
        <v>100</v>
      </c>
      <c r="K7" s="34" t="s">
        <v>101</v>
      </c>
      <c r="L7" s="34" t="s">
        <v>102</v>
      </c>
      <c r="M7" s="34" t="s">
        <v>103</v>
      </c>
      <c r="N7" s="39" t="s">
        <v>38</v>
      </c>
      <c r="O7" s="39" t="s">
        <v>104</v>
      </c>
      <c r="P7" s="39">
        <v>48.16</v>
      </c>
      <c r="Q7" s="39">
        <v>100</v>
      </c>
      <c r="R7" s="39">
        <v>2310</v>
      </c>
      <c r="S7" s="39">
        <v>21671</v>
      </c>
      <c r="T7" s="39">
        <v>20.46</v>
      </c>
      <c r="U7" s="39">
        <v>1059.19</v>
      </c>
      <c r="V7" s="39">
        <v>10454</v>
      </c>
      <c r="W7" s="39">
        <v>3.11</v>
      </c>
      <c r="X7" s="39">
        <v>3361.41</v>
      </c>
      <c r="Y7" s="39">
        <v>97.77</v>
      </c>
      <c r="Z7" s="39">
        <v>96.94</v>
      </c>
      <c r="AA7" s="39">
        <v>98.71</v>
      </c>
      <c r="AB7" s="39">
        <v>101.24</v>
      </c>
      <c r="AC7" s="39">
        <v>98.1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1927.07</v>
      </c>
      <c r="BG7" s="39">
        <v>1811.81</v>
      </c>
      <c r="BH7" s="39">
        <v>1721.46</v>
      </c>
      <c r="BI7" s="39">
        <v>1687.29</v>
      </c>
      <c r="BJ7" s="39">
        <v>1724.18</v>
      </c>
      <c r="BK7" s="39">
        <v>1118.56</v>
      </c>
      <c r="BL7" s="39">
        <v>1111.31</v>
      </c>
      <c r="BM7" s="39">
        <v>799.11</v>
      </c>
      <c r="BN7" s="39">
        <v>768.62</v>
      </c>
      <c r="BO7" s="39">
        <v>789.44</v>
      </c>
      <c r="BP7" s="39">
        <v>682.51</v>
      </c>
      <c r="BQ7" s="39">
        <v>78.7</v>
      </c>
      <c r="BR7" s="39">
        <v>83.06</v>
      </c>
      <c r="BS7" s="39">
        <v>84.97</v>
      </c>
      <c r="BT7" s="39">
        <v>85.08</v>
      </c>
      <c r="BU7" s="39">
        <v>80.88</v>
      </c>
      <c r="BV7" s="39">
        <v>72.33</v>
      </c>
      <c r="BW7" s="39">
        <v>75.540000000000006</v>
      </c>
      <c r="BX7" s="39">
        <v>87.69</v>
      </c>
      <c r="BY7" s="39">
        <v>88.06</v>
      </c>
      <c r="BZ7" s="39">
        <v>87.29</v>
      </c>
      <c r="CA7" s="39">
        <v>100.34</v>
      </c>
      <c r="CB7" s="39">
        <v>156.72999999999999</v>
      </c>
      <c r="CC7" s="39">
        <v>156.58000000000001</v>
      </c>
      <c r="CD7" s="39">
        <v>150</v>
      </c>
      <c r="CE7" s="39">
        <v>150</v>
      </c>
      <c r="CF7" s="39">
        <v>150</v>
      </c>
      <c r="CG7" s="39">
        <v>215.28</v>
      </c>
      <c r="CH7" s="39">
        <v>207.96</v>
      </c>
      <c r="CI7" s="39">
        <v>180.07</v>
      </c>
      <c r="CJ7" s="39">
        <v>179.32</v>
      </c>
      <c r="CK7" s="39">
        <v>176.67</v>
      </c>
      <c r="CL7" s="39">
        <v>136.15</v>
      </c>
      <c r="CM7" s="39" t="s">
        <v>38</v>
      </c>
      <c r="CN7" s="39" t="s">
        <v>38</v>
      </c>
      <c r="CO7" s="39" t="s">
        <v>38</v>
      </c>
      <c r="CP7" s="39" t="s">
        <v>38</v>
      </c>
      <c r="CQ7" s="39" t="s">
        <v>38</v>
      </c>
      <c r="CR7" s="39">
        <v>54.67</v>
      </c>
      <c r="CS7" s="39">
        <v>53.51</v>
      </c>
      <c r="CT7" s="39">
        <v>58.4</v>
      </c>
      <c r="CU7" s="39">
        <v>58</v>
      </c>
      <c r="CV7" s="39">
        <v>57.42</v>
      </c>
      <c r="CW7" s="39">
        <v>59.64</v>
      </c>
      <c r="CX7" s="39">
        <v>78.23</v>
      </c>
      <c r="CY7" s="39">
        <v>80.430000000000007</v>
      </c>
      <c r="CZ7" s="39">
        <v>82.86</v>
      </c>
      <c r="DA7" s="39">
        <v>81.89</v>
      </c>
      <c r="DB7" s="39">
        <v>85.21</v>
      </c>
      <c r="DC7" s="39">
        <v>83.8</v>
      </c>
      <c r="DD7" s="39">
        <v>83.91</v>
      </c>
      <c r="DE7" s="39">
        <v>89.68</v>
      </c>
      <c r="DF7" s="39">
        <v>89.79</v>
      </c>
      <c r="DG7" s="39">
        <v>90.42</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0.12</v>
      </c>
      <c r="EH7" s="39">
        <v>0</v>
      </c>
      <c r="EI7" s="39">
        <v>0</v>
      </c>
      <c r="EJ7" s="39">
        <v>0.11</v>
      </c>
      <c r="EK7" s="39">
        <v>0.15</v>
      </c>
      <c r="EL7" s="39">
        <v>0.23</v>
      </c>
      <c r="EM7" s="39">
        <v>0.21</v>
      </c>
      <c r="EN7" s="39">
        <v>0.17</v>
      </c>
      <c r="EO7" s="39">
        <v>0.22</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105</v>
      </c>
      <c r="C9" s="29" t="s">
        <v>97</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2021-02-23T23:07:05Z</cp:lastPrinted>
  <dcterms:created xsi:type="dcterms:W3CDTF">2020-12-04T02:44:25Z</dcterms:created>
  <dcterms:modified xsi:type="dcterms:W3CDTF">2021-02-23T23:07:07Z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2021-02-15T06:23:37Z</vt:filetime>
  </property>
</Properties>
</file>