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9○藤岡市\"/>
    </mc:Choice>
  </mc:AlternateContent>
  <xr:revisionPtr revIDLastSave="0" documentId="13_ncr:1_{CB7E2194-885C-40DB-B465-A01B446CBEE7}" xr6:coauthVersionLast="36" xr6:coauthVersionMax="36" xr10:uidLastSave="{00000000-0000-0000-0000-000000000000}"/>
  <workbookProtection workbookAlgorithmName="SHA-512" workbookHashValue="qztg6AZcvmXDXhSIzcGKNqH2tNqRe4ay6bdbimm1z/5aBfOT15bFwneTLiDwpys+tUWcoouBQOp752L9iN/V5w==" workbookSaltValue="JkdS+smClOFnbzMw57r0W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AD10" i="4" s="1"/>
  <c r="Q6" i="5"/>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W10" i="4"/>
  <c r="AT8" i="4"/>
  <c r="AL8" i="4"/>
  <c r="P8" i="4"/>
</calcChain>
</file>

<file path=xl/sharedStrings.xml><?xml version="1.0" encoding="utf-8"?>
<sst xmlns="http://schemas.openxmlformats.org/spreadsheetml/2006/main" count="240" uniqueCount="120">
  <si>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</si>
  <si>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</si>
  <si>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</si>
  <si>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</si>
  <si>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</si>
  <si>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</si>
  <si>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</si>
  <si>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</si>
  <si>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</si>
  <si>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</si>
  <si>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</si>
  <si>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</si>
  <si>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</si>
  <si>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</si>
  <si>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</si>
  <si>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</si>
  <si>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</si>
  <si>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</si>
  <si>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</si>
  <si>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</si>
  <si>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</si>
  <si>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</si>
  <si>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</si>
  <si>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</si>
  <si>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</si>
  <si>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</si>
  <si>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</si>
  <si>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</si>
  <si>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</si>
  <si>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</si>
  <si>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</si>
  <si>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</si>
  <si>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</si>
  <si>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</si>
  <si>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</si>
  <si>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</si>
  <si>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</si>
  <si>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</si>
  <si>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</si>
  <si>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</si>
  <si>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</si>
  <si>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</si>
  <si>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</si>
  <si>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</si>
  <si>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</si>
  <si>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</si>
  <si>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</si>
  <si>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</si>
  <si>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</si>
  <si>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</si>
  <si>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</si>
  <si>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</si>
  <si>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</si>
  <si>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</si>
  <si>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</si>
  <si>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</si>
  <si>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</si>
  <si>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</si>
  <si>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</si>
  <si>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</si>
  <si>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</si>
  <si>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</si>
  <si>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</si>
  <si>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</si>
  <si>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</si>
  <si>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</si>
  <si>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</si>
  <si>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</si>
  <si>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</si>
  <si>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</si>
  <si>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</si>
  <si>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</si>
  <si>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</si>
  <si>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</si>
  <si>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</si>
  <si>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</si>
  <si>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</si>
  <si>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</si>
  <si>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</si>
  <si>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</si>
  <si>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</si>
  <si>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</si>
  <si>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</si>
  <si>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</si>
  <si>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</si>
  <si>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</si>
  <si>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</si>
  <si>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</si>
  <si>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</si>
  <si>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</si>
  <si>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</si>
  <si>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</si>
  <si>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</si>
  <si>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</si>
  <si>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</si>
  <si>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</si>
  <si>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</si>
  <si>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</si>
  <si>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</si>
  <si>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</si>
  <si>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</si>
  <si>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</si>
  <si>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</si>
  <si>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</si>
  <si>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</si>
  <si>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</si>
  <si>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</si>
  <si>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</si>
  <si>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</si>
  <si>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</si>
  <si>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</si>
  <si>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</si>
  <si>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</si>
  <si>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</si>
  <si>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</si>
  <si>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</si>
  <si>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</si>
  <si>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本市の公共下水道事業は、事業開始から39年ほど経過しているが、現在も管渠新設事業を中心に進めており、供用区域は徐々に拡大し、新たな公共下水道接続家屋等も増加している。
　また、既整備区域内においても、住宅分譲や老朽家屋の建替え・改築、世代交代による浄化槽・くみ取り槽からの接続替え等が増加しており、年間有収水量は緩やかに増加を続けている。
　このことから、料金収入については、現在の水準で推移するものと考えているが、料金収入を上回る企業債償還金や汚水処理費により、収益的収支比率及び経費回収率が100を下回っている。
　なお、債務残高については、指標では対事業費比となっており、建設事業の多寡により年度によって多少の差異は認められるものの、実額は繰り上げ償還の完了などにより減少を続けており、公債費の実額は減少を続けている。
　このようなことから、本市の公共下水道事業の経営は現段階では概ね健全であると判断している。</t>
    <phoneticPr fontId="4"/>
  </si>
  <si>
    <t>　本市においては、供用開始からの経年が32年と比較的浅く、管渠についての本格的な老朽化対策は行っていないが、今後策定するストックマネジメントを踏まえ、管渠の新設及び更新を検討していきたい。</t>
    <phoneticPr fontId="4"/>
  </si>
  <si>
    <t>　本市の公共下水道事業は、既整備区域の新規接続により、使用料収入の増大が予想される。
　一方、企業債残高の減少に伴い、地方債償還分の基準外繰出しも減少を続けるものと考えられる。
　以上のように、本市の公共下水道事業は、使用料収入の増加、公債費の減少など経営状況は改善していくと判断しているが、さらなる接続率の向上による料金収入の拡大を図る。
　また、令和2年度に公営企業会計に移行し、今後はこれまで以上に詳細に経営状況を分析していくことになるが、区域の見直しなど、効率性の向上を図ることも必要であると考える。</t>
    <rPh sb="131" eb="133">
      <t>カイゼン</t>
    </rPh>
    <rPh sb="192" eb="194">
      <t>コンゴ</t>
    </rPh>
    <rPh sb="202" eb="204">
      <t>ショウサイ</t>
    </rPh>
    <rPh sb="223" eb="225">
      <t>クイキ</t>
    </rPh>
    <rPh sb="226" eb="228">
      <t>ミナオ</t>
    </rPh>
    <rPh sb="239" eb="240">
      <t>ハカ</t>
    </rPh>
    <rPh sb="244" eb="246">
      <t>ヒツヨウ</t>
    </rPh>
    <rPh sb="250" eb="2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</si>
</sst>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6F-46C3-8814-99B69963E9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0.23</c:v>
                </c:pt>
                <c:pt idx="3">
                  <c:v>0.21</c:v>
                </c:pt>
                <c:pt idx="4">
                  <c:v>0.17</c:v>
                </c:pt>
              </c:numCache>
            </c:numRef>
          </c:val>
          <c:smooth val="0"/>
          <c:extLst>
            <c:ext xmlns:c16="http://schemas.microsoft.com/office/drawing/2014/chart" uri="{C3380CC4-5D6E-409C-BE32-E72D297353CC}">
              <c16:uniqueId val="{00000001-696F-46C3-8814-99B69963E9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76.930000000000007</c:v>
                </c:pt>
                <c:pt idx="3">
                  <c:v>0</c:v>
                </c:pt>
                <c:pt idx="4">
                  <c:v>0</c:v>
                </c:pt>
              </c:numCache>
            </c:numRef>
          </c:val>
          <c:extLst>
            <c:ext xmlns:c16="http://schemas.microsoft.com/office/drawing/2014/chart" uri="{C3380CC4-5D6E-409C-BE32-E72D297353CC}">
              <c16:uniqueId val="{00000000-AA67-4BC3-A5A4-39BDD6E7B0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58.4</c:v>
                </c:pt>
                <c:pt idx="3">
                  <c:v>58</c:v>
                </c:pt>
                <c:pt idx="4">
                  <c:v>57.42</c:v>
                </c:pt>
              </c:numCache>
            </c:numRef>
          </c:val>
          <c:smooth val="0"/>
          <c:extLst>
            <c:ext xmlns:c16="http://schemas.microsoft.com/office/drawing/2014/chart" uri="{C3380CC4-5D6E-409C-BE32-E72D297353CC}">
              <c16:uniqueId val="{00000001-AA67-4BC3-A5A4-39BDD6E7B0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76.27</c:v>
                </c:pt>
                <c:pt idx="1">
                  <c:v>73.3</c:v>
                </c:pt>
                <c:pt idx="2">
                  <c:v>74.650000000000006</c:v>
                </c:pt>
                <c:pt idx="3">
                  <c:v>76.06</c:v>
                </c:pt>
                <c:pt idx="4">
                  <c:v>77.489999999999995</c:v>
                </c:pt>
              </c:numCache>
            </c:numRef>
          </c:val>
          <c:extLst>
            <c:ext xmlns:c16="http://schemas.microsoft.com/office/drawing/2014/chart" uri="{C3380CC4-5D6E-409C-BE32-E72D297353CC}">
              <c16:uniqueId val="{00000000-64C7-4448-8854-F80C57BCF1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89.68</c:v>
                </c:pt>
                <c:pt idx="3">
                  <c:v>89.79</c:v>
                </c:pt>
                <c:pt idx="4">
                  <c:v>90.42</c:v>
                </c:pt>
              </c:numCache>
            </c:numRef>
          </c:val>
          <c:smooth val="0"/>
          <c:extLst>
            <c:ext xmlns:c16="http://schemas.microsoft.com/office/drawing/2014/chart" uri="{C3380CC4-5D6E-409C-BE32-E72D297353CC}">
              <c16:uniqueId val="{00000001-64C7-4448-8854-F80C57BCF1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84.58</c:v>
                </c:pt>
                <c:pt idx="1">
                  <c:v>85.5</c:v>
                </c:pt>
                <c:pt idx="2">
                  <c:v>83.19</c:v>
                </c:pt>
                <c:pt idx="3">
                  <c:v>83.31</c:v>
                </c:pt>
                <c:pt idx="4">
                  <c:v>80.540000000000006</c:v>
                </c:pt>
              </c:numCache>
            </c:numRef>
          </c:val>
          <c:extLst>
            <c:ext xmlns:c16="http://schemas.microsoft.com/office/drawing/2014/chart" uri="{C3380CC4-5D6E-409C-BE32-E72D297353CC}">
              <c16:uniqueId val="{00000000-52CD-4C2B-A265-4848598438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D-4C2B-A265-4848598438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C5-449C-9D7A-51FB8F4FA4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C5-449C-9D7A-51FB8F4FA4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C0-4F4F-90BC-9007345973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0-4F4F-90BC-9007345973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4-4111-BA19-D6B4B6C7DF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4-4111-BA19-D6B4B6C7DF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1-4A1D-9CDD-4B3FAFE564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1-4A1D-9CDD-4B3FAFE564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447.66</c:v>
                </c:pt>
                <c:pt idx="1">
                  <c:v>493.41</c:v>
                </c:pt>
                <c:pt idx="2">
                  <c:v>501.98</c:v>
                </c:pt>
                <c:pt idx="3">
                  <c:v>494.56</c:v>
                </c:pt>
                <c:pt idx="4">
                  <c:v>513.95000000000005</c:v>
                </c:pt>
              </c:numCache>
            </c:numRef>
          </c:val>
          <c:extLst>
            <c:ext xmlns:c16="http://schemas.microsoft.com/office/drawing/2014/chart" uri="{C3380CC4-5D6E-409C-BE32-E72D297353CC}">
              <c16:uniqueId val="{00000000-3F6D-4788-908D-B40E1C3987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799.11</c:v>
                </c:pt>
                <c:pt idx="3">
                  <c:v>768.62</c:v>
                </c:pt>
                <c:pt idx="4">
                  <c:v>789.44</c:v>
                </c:pt>
              </c:numCache>
            </c:numRef>
          </c:val>
          <c:smooth val="0"/>
          <c:extLst>
            <c:ext xmlns:c16="http://schemas.microsoft.com/office/drawing/2014/chart" uri="{C3380CC4-5D6E-409C-BE32-E72D297353CC}">
              <c16:uniqueId val="{00000001-3F6D-4788-908D-B40E1C3987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61.76</c:v>
                </c:pt>
                <c:pt idx="1">
                  <c:v>62.01</c:v>
                </c:pt>
                <c:pt idx="2">
                  <c:v>61.83</c:v>
                </c:pt>
                <c:pt idx="3">
                  <c:v>62.98</c:v>
                </c:pt>
                <c:pt idx="4">
                  <c:v>59.57</c:v>
                </c:pt>
              </c:numCache>
            </c:numRef>
          </c:val>
          <c:extLst>
            <c:ext xmlns:c16="http://schemas.microsoft.com/office/drawing/2014/chart" uri="{C3380CC4-5D6E-409C-BE32-E72D297353CC}">
              <c16:uniqueId val="{00000000-4F52-4BBF-A70A-5BA8AD3C46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87.69</c:v>
                </c:pt>
                <c:pt idx="3">
                  <c:v>88.06</c:v>
                </c:pt>
                <c:pt idx="4">
                  <c:v>87.29</c:v>
                </c:pt>
              </c:numCache>
            </c:numRef>
          </c:val>
          <c:smooth val="0"/>
          <c:extLst>
            <c:ext xmlns:c16="http://schemas.microsoft.com/office/drawing/2014/chart" uri="{C3380CC4-5D6E-409C-BE32-E72D297353CC}">
              <c16:uniqueId val="{00000001-4F52-4BBF-A70A-5BA8AD3C46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185.2</c:v>
                </c:pt>
                <c:pt idx="1">
                  <c:v>186.31</c:v>
                </c:pt>
                <c:pt idx="2">
                  <c:v>185.68</c:v>
                </c:pt>
                <c:pt idx="3">
                  <c:v>183.13</c:v>
                </c:pt>
                <c:pt idx="4">
                  <c:v>181.7</c:v>
                </c:pt>
              </c:numCache>
            </c:numRef>
          </c:val>
          <c:extLst>
            <c:ext xmlns:c16="http://schemas.microsoft.com/office/drawing/2014/chart" uri="{C3380CC4-5D6E-409C-BE32-E72D297353CC}">
              <c16:uniqueId val="{00000000-3861-4AEA-A90C-708A720AED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180.07</c:v>
                </c:pt>
                <c:pt idx="3">
                  <c:v>179.32</c:v>
                </c:pt>
                <c:pt idx="4">
                  <c:v>176.67</c:v>
                </c:pt>
              </c:numCache>
            </c:numRef>
          </c:val>
          <c:smooth val="0"/>
          <c:extLst>
            <c:ext xmlns:c16="http://schemas.microsoft.com/office/drawing/2014/chart" uri="{C3380CC4-5D6E-409C-BE32-E72D297353CC}">
              <c16:uniqueId val="{00000001-3861-4AEA-A90C-708A720AED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70" zoomScaleNormal="100" zoomScaleSheetLayoutView="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藤岡市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65117</v>
      </c>
      <c r="AM8" s="51"/>
      <c r="AN8" s="51"/>
      <c r="AO8" s="51"/>
      <c r="AP8" s="51"/>
      <c r="AQ8" s="51"/>
      <c r="AR8" s="51"/>
      <c r="AS8" s="51"/>
      <c r="AT8" s="46">
        <f>データ!T6</f>
        <v>180.29</v>
      </c>
      <c r="AU8" s="46"/>
      <c r="AV8" s="46"/>
      <c r="AW8" s="46"/>
      <c r="AX8" s="46"/>
      <c r="AY8" s="46"/>
      <c r="AZ8" s="46"/>
      <c r="BA8" s="46"/>
      <c r="BB8" s="46">
        <f>データ!U6</f>
        <v>361.18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32.03</v>
      </c>
      <c r="Q10" s="46"/>
      <c r="R10" s="46"/>
      <c r="S10" s="46"/>
      <c r="T10" s="46"/>
      <c r="U10" s="46"/>
      <c r="V10" s="46"/>
      <c r="W10" s="46">
        <f>データ!Q6</f>
        <v>97.68</v>
      </c>
      <c r="X10" s="46"/>
      <c r="Y10" s="46"/>
      <c r="Z10" s="46"/>
      <c r="AA10" s="46"/>
      <c r="AB10" s="46"/>
      <c r="AC10" s="46"/>
      <c r="AD10" s="51">
        <f>データ!R6</f>
        <v>2090</v>
      </c>
      <c r="AE10" s="51"/>
      <c r="AF10" s="51"/>
      <c r="AG10" s="51"/>
      <c r="AH10" s="51"/>
      <c r="AI10" s="51"/>
      <c r="AJ10" s="51"/>
      <c r="AK10" s="2"/>
      <c r="AL10" s="51">
        <f>データ!V6</f>
        <v>20762</v>
      </c>
      <c r="AM10" s="51"/>
      <c r="AN10" s="51"/>
      <c r="AO10" s="51"/>
      <c r="AP10" s="51"/>
      <c r="AQ10" s="51"/>
      <c r="AR10" s="51"/>
      <c r="AS10" s="51"/>
      <c r="AT10" s="46">
        <f>データ!W6</f>
        <v>4.45</v>
      </c>
      <c r="AU10" s="46"/>
      <c r="AV10" s="46"/>
      <c r="AW10" s="46"/>
      <c r="AX10" s="46"/>
      <c r="AY10" s="46"/>
      <c r="AZ10" s="46"/>
      <c r="BA10" s="46"/>
      <c r="BB10" s="46">
        <f>データ!X6</f>
        <v>4665.62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03osKO+LVGZfbY5E926SO9FQk0fWdc2OSZVWa6h5Yq4BZIhF9anuq2XtruzQqdNgb2xQg+gGJA4fDpTbLIYWrQ==" saltValue="0s8n1p9WXE9WgnohXPj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102091</v>
      </c>
      <c r="D6" s="33">
        <f t="shared" si="3"/>
        <v>47</v>
      </c>
      <c r="E6" s="33">
        <f t="shared" si="3"/>
        <v>17</v>
      </c>
      <c r="F6" s="33">
        <f t="shared" si="3"/>
        <v>1</v>
      </c>
      <c r="G6" s="33">
        <f t="shared" si="3"/>
        <v>0</v>
      </c>
      <c r="H6" s="33" t="str">
        <f t="shared" si="3"/>
        <v>群馬県　藤岡市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32.03</v>
      </c>
      <c r="Q6" s="34">
        <f t="shared" si="3"/>
        <v>97.68</v>
      </c>
      <c r="R6" s="34">
        <f t="shared" si="3"/>
        <v>2090</v>
      </c>
      <c r="S6" s="34">
        <f t="shared" si="3"/>
        <v>65117</v>
      </c>
      <c r="T6" s="34">
        <f t="shared" si="3"/>
        <v>180.29</v>
      </c>
      <c r="U6" s="34">
        <f t="shared" si="3"/>
        <v>361.18</v>
      </c>
      <c r="V6" s="34">
        <f t="shared" si="3"/>
        <v>20762</v>
      </c>
      <c r="W6" s="34">
        <f t="shared" si="3"/>
        <v>4.45</v>
      </c>
      <c r="X6" s="34">
        <f t="shared" si="3"/>
        <v>4665.62</v>
      </c>
      <c r="Y6" s="35">
        <f>IF(Y7="",NA(),Y7)</f>
        <v>84.58</v>
      </c>
      <c r="Z6" s="35">
        <f t="shared" ref="Z6:AH6" si="4">IF(Z7="",NA(),Z7)</f>
        <v>85.5</v>
      </c>
      <c r="AA6" s="35">
        <f t="shared" si="4"/>
        <v>83.19</v>
      </c>
      <c r="AB6" s="35">
        <f t="shared" si="4"/>
        <v>83.31</v>
      </c>
      <c r="AC6" s="35">
        <f t="shared" si="4"/>
        <v>80.540000000000006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447.66</v>
      </c>
      <c r="BG6" s="35">
        <f t="shared" ref="BG6:BO6" si="7">IF(BG7="",NA(),BG7)</f>
        <v>493.41</v>
      </c>
      <c r="BH6" s="35">
        <f t="shared" si="7"/>
        <v>501.98</v>
      </c>
      <c r="BI6" s="35">
        <f t="shared" si="7"/>
        <v>494.56</v>
      </c>
      <c r="BJ6" s="35">
        <f t="shared" si="7"/>
        <v>513.95000000000005</v>
      </c>
      <c r="BK6" s="35">
        <f t="shared" si="7"/>
        <v>1118.56</v>
      </c>
      <c r="BL6" s="35">
        <f t="shared" si="7"/>
        <v>1111.31</v>
      </c>
      <c r="BM6" s="35">
        <f t="shared" si="7"/>
        <v>799.11</v>
      </c>
      <c r="BN6" s="35">
        <f t="shared" si="7"/>
        <v>768.62</v>
      </c>
      <c r="BO6" s="35">
        <f t="shared" si="7"/>
        <v>789.44</v>
      </c>
      <c r="BP6" s="34" t="str">
        <f>IF(BP7="","",IF(BP7="-","【-】","【"&amp;SUBSTITUTE(TEXT(BP7,"#,##0.00"),"-","△")&amp;"】"))</f>
        <v>【682.51】</v>
      </c>
      <c r="BQ6" s="35">
        <f>IF(BQ7="",NA(),BQ7)</f>
        <v>61.76</v>
      </c>
      <c r="BR6" s="35">
        <f t="shared" ref="BR6:BZ6" si="8">IF(BR7="",NA(),BR7)</f>
        <v>62.01</v>
      </c>
      <c r="BS6" s="35">
        <f t="shared" si="8"/>
        <v>61.83</v>
      </c>
      <c r="BT6" s="35">
        <f t="shared" si="8"/>
        <v>62.98</v>
      </c>
      <c r="BU6" s="35">
        <f t="shared" si="8"/>
        <v>59.57</v>
      </c>
      <c r="BV6" s="35">
        <f t="shared" si="8"/>
        <v>72.33</v>
      </c>
      <c r="BW6" s="35">
        <f t="shared" si="8"/>
        <v>75.540000000000006</v>
      </c>
      <c r="BX6" s="35">
        <f t="shared" si="8"/>
        <v>87.69</v>
      </c>
      <c r="BY6" s="35">
        <f t="shared" si="8"/>
        <v>88.06</v>
      </c>
      <c r="BZ6" s="35">
        <f t="shared" si="8"/>
        <v>87.29</v>
      </c>
      <c r="CA6" s="34" t="str">
        <f>IF(CA7="","",IF(CA7="-","【-】","【"&amp;SUBSTITUTE(TEXT(CA7,"#,##0.00"),"-","△")&amp;"】"))</f>
        <v>【100.34】</v>
      </c>
      <c r="CB6" s="35">
        <f>IF(CB7="",NA(),CB7)</f>
        <v>185.2</v>
      </c>
      <c r="CC6" s="35">
        <f t="shared" ref="CC6:CK6" si="9">IF(CC7="",NA(),CC7)</f>
        <v>186.31</v>
      </c>
      <c r="CD6" s="35">
        <f t="shared" si="9"/>
        <v>185.68</v>
      </c>
      <c r="CE6" s="35">
        <f t="shared" si="9"/>
        <v>183.13</v>
      </c>
      <c r="CF6" s="35">
        <f t="shared" si="9"/>
        <v>181.7</v>
      </c>
      <c r="CG6" s="35">
        <f t="shared" si="9"/>
        <v>215.28</v>
      </c>
      <c r="CH6" s="35">
        <f t="shared" si="9"/>
        <v>207.96</v>
      </c>
      <c r="CI6" s="35">
        <f t="shared" si="9"/>
        <v>180.07</v>
      </c>
      <c r="CJ6" s="35">
        <f t="shared" si="9"/>
        <v>179.32</v>
      </c>
      <c r="CK6" s="35">
        <f t="shared" si="9"/>
        <v>176.67</v>
      </c>
      <c r="CL6" s="34" t="str">
        <f>IF(CL7="","",IF(CL7="-","【-】","【"&amp;SUBSTITUTE(TEXT(CL7,"#,##0.00"),"-","△")&amp;"】"))</f>
        <v>【136.15】</v>
      </c>
      <c r="CM6" s="35" t="str">
        <f>IF(CM7="",NA(),CM7)</f>
        <v>-</v>
      </c>
      <c r="CN6" s="35" t="str">
        <f t="shared" ref="CN6:CV6" si="10">IF(CN7="",NA(),CN7)</f>
        <v>-</v>
      </c>
      <c r="CO6" s="35">
        <f t="shared" si="10"/>
        <v>76.930000000000007</v>
      </c>
      <c r="CP6" s="35" t="str">
        <f t="shared" si="10"/>
        <v>-</v>
      </c>
      <c r="CQ6" s="35" t="str">
        <f t="shared" si="10"/>
        <v>-</v>
      </c>
      <c r="CR6" s="35">
        <f t="shared" si="10"/>
        <v>54.67</v>
      </c>
      <c r="CS6" s="35">
        <f t="shared" si="10"/>
        <v>53.51</v>
      </c>
      <c r="CT6" s="35">
        <f t="shared" si="10"/>
        <v>58.4</v>
      </c>
      <c r="CU6" s="35">
        <f t="shared" si="10"/>
        <v>58</v>
      </c>
      <c r="CV6" s="35">
        <f t="shared" si="10"/>
        <v>57.42</v>
      </c>
      <c r="CW6" s="34" t="str">
        <f>IF(CW7="","",IF(CW7="-","【-】","【"&amp;SUBSTITUTE(TEXT(CW7,"#,##0.00"),"-","△")&amp;"】"))</f>
        <v>【59.64】</v>
      </c>
      <c r="CX6" s="35">
        <f>IF(CX7="",NA(),CX7)</f>
        <v>76.27</v>
      </c>
      <c r="CY6" s="35">
        <f t="shared" ref="CY6:DG6" si="11">IF(CY7="",NA(),CY7)</f>
        <v>73.3</v>
      </c>
      <c r="CZ6" s="35">
        <f t="shared" si="11"/>
        <v>74.650000000000006</v>
      </c>
      <c r="DA6" s="35">
        <f t="shared" si="11"/>
        <v>76.06</v>
      </c>
      <c r="DB6" s="35">
        <f t="shared" si="11"/>
        <v>77.489999999999995</v>
      </c>
      <c r="DC6" s="35">
        <f t="shared" si="11"/>
        <v>83.8</v>
      </c>
      <c r="DD6" s="35">
        <f t="shared" si="11"/>
        <v>83.91</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0.23</v>
      </c>
      <c r="EM6" s="35">
        <f t="shared" si="14"/>
        <v>0.21</v>
      </c>
      <c r="EN6" s="35">
        <f t="shared" si="14"/>
        <v>0.17</v>
      </c>
      <c r="EO6" s="34" t="str">
        <f>IF(EO7="","",IF(EO7="-","【-】","【"&amp;SUBSTITUTE(TEXT(EO7,"#,##0.00"),"-","△")&amp;"】"))</f>
        <v>【0.22】</v>
      </c>
    </row>
    <row r="7" spans="1:145" s="36" customFormat="1" x14ac:dyDescent="0.2">
      <c r="A7" s="28"/>
      <c r="B7" s="37">
        <v>2019</v>
      </c>
      <c r="C7" s="37">
        <v>102091</v>
      </c>
      <c r="D7" s="37">
        <v>47</v>
      </c>
      <c r="E7" s="37">
        <v>17</v>
      </c>
      <c r="F7" s="37">
        <v>1</v>
      </c>
      <c r="G7" s="37">
        <v>0</v>
      </c>
      <c r="H7" s="37" t="s">
        <v>98</v>
      </c>
      <c r="I7" s="37" t="s">
        <v>99</v>
      </c>
      <c r="J7" s="37" t="s">
        <v>100</v>
      </c>
      <c r="K7" s="37" t="s">
        <v>101</v>
      </c>
      <c r="L7" s="37" t="s">
        <v>102</v>
      </c>
      <c r="M7" s="37" t="s">
        <v>103</v>
      </c>
      <c r="N7" s="38" t="s">
        <v>104</v>
      </c>
      <c r="O7" s="38" t="s">
        <v>105</v>
      </c>
      <c r="P7" s="38">
        <v>32.03</v>
      </c>
      <c r="Q7" s="38">
        <v>97.68</v>
      </c>
      <c r="R7" s="38">
        <v>2090</v>
      </c>
      <c r="S7" s="38">
        <v>65117</v>
      </c>
      <c r="T7" s="38">
        <v>180.29</v>
      </c>
      <c r="U7" s="38">
        <v>361.18</v>
      </c>
      <c r="V7" s="38">
        <v>20762</v>
      </c>
      <c r="W7" s="38">
        <v>4.45</v>
      </c>
      <c r="X7" s="38">
        <v>4665.62</v>
      </c>
      <c r="Y7" s="38">
        <v>84.58</v>
      </c>
      <c r="Z7" s="38">
        <v>85.5</v>
      </c>
      <c r="AA7" s="38">
        <v>83.19</v>
      </c>
      <c r="AB7" s="38">
        <v>83.31</v>
      </c>
      <c r="AC7" s="38">
        <v>80.540000000000006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447.66</v>
      </c>
      <c r="BG7" s="38">
        <v>493.41</v>
      </c>
      <c r="BH7" s="38">
        <v>501.98</v>
      </c>
      <c r="BI7" s="38">
        <v>494.56</v>
      </c>
      <c r="BJ7" s="38">
        <v>513.95000000000005</v>
      </c>
      <c r="BK7" s="38">
        <v>1118.56</v>
      </c>
      <c r="BL7" s="38">
        <v>1111.31</v>
      </c>
      <c r="BM7" s="38">
        <v>799.11</v>
      </c>
      <c r="BN7" s="38">
        <v>768.62</v>
      </c>
      <c r="BO7" s="38">
        <v>789.44</v>
      </c>
      <c r="BP7" s="38">
        <v>682.51</v>
      </c>
      <c r="BQ7" s="38">
        <v>61.76</v>
      </c>
      <c r="BR7" s="38">
        <v>62.01</v>
      </c>
      <c r="BS7" s="38">
        <v>61.83</v>
      </c>
      <c r="BT7" s="38">
        <v>62.98</v>
      </c>
      <c r="BU7" s="38">
        <v>59.57</v>
      </c>
      <c r="BV7" s="38">
        <v>72.33</v>
      </c>
      <c r="BW7" s="38">
        <v>75.540000000000006</v>
      </c>
      <c r="BX7" s="38">
        <v>87.69</v>
      </c>
      <c r="BY7" s="38">
        <v>88.06</v>
      </c>
      <c r="BZ7" s="38">
        <v>87.29</v>
      </c>
      <c r="CA7" s="38">
        <v>100.34</v>
      </c>
      <c r="CB7" s="38">
        <v>185.2</v>
      </c>
      <c r="CC7" s="38">
        <v>186.31</v>
      </c>
      <c r="CD7" s="38">
        <v>185.68</v>
      </c>
      <c r="CE7" s="38">
        <v>183.13</v>
      </c>
      <c r="CF7" s="38">
        <v>181.7</v>
      </c>
      <c r="CG7" s="38">
        <v>215.28</v>
      </c>
      <c r="CH7" s="38">
        <v>207.96</v>
      </c>
      <c r="CI7" s="38">
        <v>180.07</v>
      </c>
      <c r="CJ7" s="38">
        <v>179.32</v>
      </c>
      <c r="CK7" s="38">
        <v>176.67</v>
      </c>
      <c r="CL7" s="38">
        <v>136.15</v>
      </c>
      <c r="CM7" s="38" t="s">
        <v>104</v>
      </c>
      <c r="CN7" s="38" t="s">
        <v>104</v>
      </c>
      <c r="CO7" s="38">
        <v>76.930000000000007</v>
      </c>
      <c r="CP7" s="38" t="s">
        <v>104</v>
      </c>
      <c r="CQ7" s="38" t="s">
        <v>104</v>
      </c>
      <c r="CR7" s="38">
        <v>54.67</v>
      </c>
      <c r="CS7" s="38">
        <v>53.51</v>
      </c>
      <c r="CT7" s="38">
        <v>58.4</v>
      </c>
      <c r="CU7" s="38">
        <v>58</v>
      </c>
      <c r="CV7" s="38">
        <v>57.42</v>
      </c>
      <c r="CW7" s="38">
        <v>59.64</v>
      </c>
      <c r="CX7" s="38">
        <v>76.27</v>
      </c>
      <c r="CY7" s="38">
        <v>73.3</v>
      </c>
      <c r="CZ7" s="38">
        <v>74.650000000000006</v>
      </c>
      <c r="DA7" s="38">
        <v>76.06</v>
      </c>
      <c r="DB7" s="38">
        <v>77.489999999999995</v>
      </c>
      <c r="DC7" s="38">
        <v>83.8</v>
      </c>
      <c r="DD7" s="38">
        <v>83.91</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0.23</v>
      </c>
      <c r="EM7" s="38">
        <v>0.21</v>
      </c>
      <c r="EN7" s="38">
        <v>0.17</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2021-02-03T06:04:35Z</cp:lastPrinted>
  <dcterms:created xsi:type="dcterms:W3CDTF">2020-12-04T02:44:21Z</dcterms:created>
  <dcterms:modified xsi:type="dcterms:W3CDTF">2021-02-03T06:04:35Z</dcterms:modified>
  <cp:category/>
</cp:coreProperties>
</file>