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\\S-sichousonka02\地方債係\210-公営企業決算調査\02公営企業決算（法適用・全体とりまとめ）\R02(R01調査)\50_経営比較分析表\03 各団体回答\08○渋川市\"/>
    </mc:Choice>
  </mc:AlternateContent>
  <xr:revisionPtr revIDLastSave="0" documentId="13_ncr:1_{8A164256-28F8-4344-8ADF-CAB1E481C0FA}" xr6:coauthVersionLast="36" xr6:coauthVersionMax="36" xr10:uidLastSave="{00000000-0000-0000-0000-000000000000}"/>
  <workbookProtection workbookAlgorithmName="SHA-512" workbookHashValue="8q/R2IPEj/TPZMQGVQWr84z4FjgYko8TMgB13AYCr9j5Kg8tvvHuye4pnECxraSldAYRRdNDEcDifMjmVW64SA==" workbookSaltValue="Vv7PFnayaaOmK3LXBXK7+w==" workbookSpinCount="100000" lockStructure="1"/>
  <bookViews>
    <workbookView xWindow="0" yWindow="0" windowWidth="20496" windowHeight="7452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AL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<sst xmlns="http://schemas.openxmlformats.org/spreadsheetml/2006/main" count="236" uniqueCount="120">
  <si>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</si>
  <si>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</si>
  <si>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</si>
  <si>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</si>
  <si>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</si>
  <si>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</si>
  <si>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</si>
  <si>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</si>
  <si>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</si>
  <si>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</si>
  <si>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</si>
  <si>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</si>
  <si>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</si>
  <si>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</si>
  <si>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</si>
  <si>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</si>
  <si>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</si>
  <si>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</si>
  <si>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</si>
  <si>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</si>
  <si>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</si>
  <si>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</si>
  <si>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</si>
  <si>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</si>
  <si>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</si>
  <si>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</si>
  <si>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</si>
  <si>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</si>
  <si>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</si>
  <si>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</si>
  <si>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</si>
  <si>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</si>
  <si>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</si>
  <si>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</si>
  <si>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</si>
  <si>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</si>
  <si>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</si>
  <si>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</si>
  <si>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</si>
  <si>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</si>
  <si>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</si>
  <si>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</si>
  <si>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</si>
  <si>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</si>
  <si>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</si>
  <si>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</si>
  <si>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</si>
  <si>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</si>
  <si>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</si>
  <si>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</si>
  <si>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</si>
  <si>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</si>
  <si>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</si>
  <si>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</si>
  <si>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</si>
  <si>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</si>
  <si>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</si>
  <si>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</si>
  <si>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</si>
  <si>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</si>
  <si>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</si>
  <si>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</si>
  <si>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</si>
  <si>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</si>
  <si>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</si>
  <si>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</si>
  <si>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</si>
  <si>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</si>
  <si>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</si>
  <si>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</si>
  <si>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</si>
  <si>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</si>
  <si>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</si>
  <si>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</si>
  <si>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</si>
  <si>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</si>
  <si>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</si>
  <si>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</si>
  <si>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</si>
  <si>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</si>
  <si>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</si>
  <si>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</si>
  <si>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</si>
  <si>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</si>
  <si>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</si>
  <si>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</si>
  <si>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</si>
  <si>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</si>
  <si>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</si>
  <si>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</si>
  <si>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</si>
  <si>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</si>
  <si>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</si>
  <si>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</si>
  <si>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</si>
  <si>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</si>
  <si>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</si>
  <si>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</si>
  <si>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</si>
  <si>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法非適用</t>
  </si>
  <si>
    <t>下水道事業</t>
  </si>
  <si>
    <t>公共下水道</t>
  </si>
  <si>
    <t>Cc1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</si>
  <si>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</si>
  <si>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</si>
  <si>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</si>
  <si>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</si>
  <si>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</si>
  <si>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</si>
  <si>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</si>
  <si>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</si>
  <si>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</si>
  <si>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</si>
  <si>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</si>
  <si>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</si>
  <si>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</si>
  <si>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</si>
  <si>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老朽化を示す指標はないが、伊香保地区の2処理場のうち1処理場（昭和40年度供用開始、55年経過）の更新に着手しており、施設整備費が事業を圧迫している。</t>
    <phoneticPr fontId="4"/>
  </si>
  <si>
    <t>　昭和34年度に事業着手し、昭和41年度に供用開始した事業で、旧市地域（渋川地区）において進捗中の事業である。
　生活排水処理施設整備計画策定マニュアル（環境省）によれば、施設の使用実績は、処理場土木構築物は50～70年、処理場機械電気設備は15～35年、管路施設は50～120年程度と記載がある。実際に伊香保地区の2処理場のうち1処理場（昭和40年度供用開始、55年経過）は更新に着手しており、施設整備費が事業を圧迫していることから、残る1処理場（昭和51年度供用開始、44年経過）の更新も検討が必要である。
　下水道使用料では維持管理費が賄えていないことから、早晩、改定が必要な時期となっている。
　少子高齢化、人口減少、高齢単身世帯の増加により、区域見直し以外の接続数の増加は見込めないことから、新興住宅地区などの区域見直しが必要である。</t>
    <phoneticPr fontId="4"/>
  </si>
  <si>
    <t>①収益的収支比率 
  H27年度から5年連続で下降しており、100％未満であり赤字経営が続いている。
　料金収入は利用者は増加しているが、有収水量の減少により約6.3%減少（R1/H27）、汚水処理費は維持管理費の増加により約7.0%増加（同）し、一般会計繰入金に依存している。
④企業債残高対事業規模比率
　H27年度から5年連続で類似団体平均値の2倍以上で推移している。
　施設整備を推進しているが、地方債現在高は借入の減少により約0.5%減少（R1/H27）、料金収入は利用者は増加しているが、有収水量の減少により約6.3%減少（同）しており、横ばい傾向が続いており、一般会計繰入金に依存している。
⑤経費回収率
　H28年度から下降傾向にあり、類似団体平均値を大幅に下回っている。
　施設整備を推進していることから、料金収入は利用者は増加しているが、有収水量の減少により約6.3%減少（R1/H27）、汚水処理費は維持管理費の増加により約7.0%増加（同）しており、一般会計繰入金に依存している。
⑥汚水処理原価
　H29年度までは130円台で推移していたが、H30年度以降150円程度まで上昇した。類似団体平均値は下回って推移している。
　汚水処理費は維持管理費の増加により約7.0%増加（R1/H27）、年間有収水量は約4.1%減少（同）しており、今後も同額程度での推移が予想される。
⑦施設利用率
　H28年度から下降傾向にあり、4年連続で類似団体平均値を下回っている。
　施設整備を推進しているが、晴天時一日平均処理水量は、年間有収水量の減少により約26.5%減少（R1/H27）しており、今後も平均値を下回ることが予想される。
⑧水洗化率
　類似団体平均値をH27年度から5年連続で下回っているが、80％台で推移している。
　施設整備を推進していることから、現在水洗便所設置済人口は約1.4%増加（R1/H27)、現在処理区域内人口は約0.8%増加（同）しており、今後も僅かながら上昇が予想される。
※R1年度は、R2.4.1付地方公営企業法適用に伴う打切決算となっている。</t>
    <rPh sb="141" eb="144">
      <t>キギョウサイ</t>
    </rPh>
    <rPh sb="144" eb="146">
      <t>ザンダカ</t>
    </rPh>
    <rPh sb="146" eb="147">
      <t>タイ</t>
    </rPh>
    <rPh sb="147" eb="149">
      <t>ジギョウ</t>
    </rPh>
    <rPh sb="149" eb="151">
      <t>キボ</t>
    </rPh>
    <rPh sb="151" eb="153">
      <t>ヒリツ</t>
    </rPh>
    <rPh sb="304" eb="306">
      <t>ケイヒ</t>
    </rPh>
    <rPh sb="306" eb="309">
      <t>カイシュウリツ</t>
    </rPh>
    <rPh sb="428" eb="430">
      <t>オスイ</t>
    </rPh>
    <rPh sb="430" eb="432">
      <t>ショリ</t>
    </rPh>
    <rPh sb="432" eb="434">
      <t>ゲンカ</t>
    </rPh>
    <rPh sb="580" eb="582">
      <t>シセツ</t>
    </rPh>
    <rPh sb="582" eb="585">
      <t>リヨウリツ</t>
    </rPh>
    <rPh sb="725" eb="728">
      <t>スイセンカ</t>
    </rPh>
    <rPh sb="728" eb="729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</si>
</sst>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.6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8-4BC3-8577-96D388DC8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0.19</c:v>
                </c:pt>
                <c:pt idx="2">
                  <c:v>0.23</c:v>
                </c:pt>
                <c:pt idx="3">
                  <c:v>0.21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78-4BC3-8577-96D388DC8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73.62</c:v>
                </c:pt>
                <c:pt idx="1">
                  <c:v>56.81</c:v>
                </c:pt>
                <c:pt idx="2">
                  <c:v>54.79</c:v>
                </c:pt>
                <c:pt idx="3">
                  <c:v>52.48</c:v>
                </c:pt>
                <c:pt idx="4">
                  <c:v>54.14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E-4953-8BB4-6FEEDF8DE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59.4</c:v>
                </c:pt>
                <c:pt idx="1">
                  <c:v>59.35</c:v>
                </c:pt>
                <c:pt idx="2">
                  <c:v>58.4</c:v>
                </c:pt>
                <c:pt idx="3">
                  <c:v>58</c:v>
                </c:pt>
                <c:pt idx="4">
                  <c:v>57.42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1E-4953-8BB4-6FEEDF8DE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80.44</c:v>
                </c:pt>
                <c:pt idx="1">
                  <c:v>81.180000000000007</c:v>
                </c:pt>
                <c:pt idx="2">
                  <c:v>80.260000000000005</c:v>
                </c:pt>
                <c:pt idx="3">
                  <c:v>80.569999999999993</c:v>
                </c:pt>
                <c:pt idx="4">
                  <c:v>80.89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E-435F-8640-8B2075761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89.81</c:v>
                </c:pt>
                <c:pt idx="1">
                  <c:v>89.88</c:v>
                </c:pt>
                <c:pt idx="2">
                  <c:v>89.68</c:v>
                </c:pt>
                <c:pt idx="3">
                  <c:v>89.79</c:v>
                </c:pt>
                <c:pt idx="4">
                  <c:v>90.42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FE-435F-8640-8B2075761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53.44</c:v>
                </c:pt>
                <c:pt idx="1">
                  <c:v>51.82</c:v>
                </c:pt>
                <c:pt idx="2">
                  <c:v>49.97</c:v>
                </c:pt>
                <c:pt idx="3">
                  <c:v>48.86</c:v>
                </c:pt>
                <c:pt idx="4">
                  <c:v>48.07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D-46AE-A6DB-936E6C97E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AD-46AE-A6DB-936E6C97E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0-47FC-BE61-ED9166754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E0-47FC-BE61-ED9166754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7-4A02-8031-C0B57AD5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7-4A02-8031-C0B57AD5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C-43A1-B4EE-DA999E5DA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4C-43A1-B4EE-DA999E5DA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9-4F5E-AF2F-863FC67A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F9-4F5E-AF2F-863FC67A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1670.85</c:v>
                </c:pt>
                <c:pt idx="1">
                  <c:v>1746.77</c:v>
                </c:pt>
                <c:pt idx="2">
                  <c:v>1821.37</c:v>
                </c:pt>
                <c:pt idx="3">
                  <c:v>1818.05</c:v>
                </c:pt>
                <c:pt idx="4">
                  <c:v>1822.64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0-4B86-856F-264E787C6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862.87</c:v>
                </c:pt>
                <c:pt idx="1">
                  <c:v>716.96</c:v>
                </c:pt>
                <c:pt idx="2">
                  <c:v>799.11</c:v>
                </c:pt>
                <c:pt idx="3">
                  <c:v>768.62</c:v>
                </c:pt>
                <c:pt idx="4">
                  <c:v>789.44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0-4B86-856F-264E787C6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58.16</c:v>
                </c:pt>
                <c:pt idx="1">
                  <c:v>55.16</c:v>
                </c:pt>
                <c:pt idx="2">
                  <c:v>56.11</c:v>
                </c:pt>
                <c:pt idx="3">
                  <c:v>50.44</c:v>
                </c:pt>
                <c:pt idx="4">
                  <c:v>50.73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B-4CBB-B861-9B10D3740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85.39</c:v>
                </c:pt>
                <c:pt idx="1">
                  <c:v>88.09</c:v>
                </c:pt>
                <c:pt idx="2">
                  <c:v>87.69</c:v>
                </c:pt>
                <c:pt idx="3">
                  <c:v>88.06</c:v>
                </c:pt>
                <c:pt idx="4">
                  <c:v>87.29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EB-4CBB-B861-9B10D3740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132.94999999999999</c:v>
                </c:pt>
                <c:pt idx="1">
                  <c:v>136.78</c:v>
                </c:pt>
                <c:pt idx="2">
                  <c:v>132.94</c:v>
                </c:pt>
                <c:pt idx="3">
                  <c:v>149.02000000000001</c:v>
                </c:pt>
                <c:pt idx="4">
                  <c:v>148.31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5-4B89-BEDE-1DFD529A8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188.79</c:v>
                </c:pt>
                <c:pt idx="1">
                  <c:v>181.8</c:v>
                </c:pt>
                <c:pt idx="2">
                  <c:v>180.07</c:v>
                </c:pt>
                <c:pt idx="3">
                  <c:v>179.32</c:v>
                </c:pt>
                <c:pt idx="4">
                  <c:v>176.67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5-4B89-BEDE-1DFD529A8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view="pageBreakPreview" zoomScale="80" zoomScaleNormal="120" zoomScaleSheetLayoutView="8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86" t="s">
        <v>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</row>
    <row r="3" spans="1:78" ht="9.75" customHeight="1" x14ac:dyDescent="0.2">
      <c r="A3" s="2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</row>
    <row r="4" spans="1:78" ht="9.75" customHeight="1" x14ac:dyDescent="0.2">
      <c r="A4" s="2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7" t="str">
        <f>データ!H6</f>
        <v>群馬県　渋川市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7" t="s">
        <v>1</v>
      </c>
      <c r="C7" s="77"/>
      <c r="D7" s="77"/>
      <c r="E7" s="77"/>
      <c r="F7" s="77"/>
      <c r="G7" s="77"/>
      <c r="H7" s="77"/>
      <c r="I7" s="77" t="s">
        <v>2</v>
      </c>
      <c r="J7" s="77"/>
      <c r="K7" s="77"/>
      <c r="L7" s="77"/>
      <c r="M7" s="77"/>
      <c r="N7" s="77"/>
      <c r="O7" s="77"/>
      <c r="P7" s="77" t="s">
        <v>3</v>
      </c>
      <c r="Q7" s="77"/>
      <c r="R7" s="77"/>
      <c r="S7" s="77"/>
      <c r="T7" s="77"/>
      <c r="U7" s="77"/>
      <c r="V7" s="77"/>
      <c r="W7" s="77" t="s">
        <v>4</v>
      </c>
      <c r="X7" s="77"/>
      <c r="Y7" s="77"/>
      <c r="Z7" s="77"/>
      <c r="AA7" s="77"/>
      <c r="AB7" s="77"/>
      <c r="AC7" s="77"/>
      <c r="AD7" s="77" t="s">
        <v>5</v>
      </c>
      <c r="AE7" s="77"/>
      <c r="AF7" s="77"/>
      <c r="AG7" s="77"/>
      <c r="AH7" s="77"/>
      <c r="AI7" s="77"/>
      <c r="AJ7" s="77"/>
      <c r="AK7" s="3"/>
      <c r="AL7" s="77" t="s">
        <v>6</v>
      </c>
      <c r="AM7" s="77"/>
      <c r="AN7" s="77"/>
      <c r="AO7" s="77"/>
      <c r="AP7" s="77"/>
      <c r="AQ7" s="77"/>
      <c r="AR7" s="77"/>
      <c r="AS7" s="77"/>
      <c r="AT7" s="77" t="s">
        <v>7</v>
      </c>
      <c r="AU7" s="77"/>
      <c r="AV7" s="77"/>
      <c r="AW7" s="77"/>
      <c r="AX7" s="77"/>
      <c r="AY7" s="77"/>
      <c r="AZ7" s="77"/>
      <c r="BA7" s="77"/>
      <c r="BB7" s="77" t="s">
        <v>8</v>
      </c>
      <c r="BC7" s="77"/>
      <c r="BD7" s="77"/>
      <c r="BE7" s="77"/>
      <c r="BF7" s="77"/>
      <c r="BG7" s="77"/>
      <c r="BH7" s="77"/>
      <c r="BI7" s="77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84" t="str">
        <f>データ!I6</f>
        <v>法非適用</v>
      </c>
      <c r="C8" s="84"/>
      <c r="D8" s="84"/>
      <c r="E8" s="84"/>
      <c r="F8" s="84"/>
      <c r="G8" s="84"/>
      <c r="H8" s="84"/>
      <c r="I8" s="84" t="str">
        <f>データ!J6</f>
        <v>下水道事業</v>
      </c>
      <c r="J8" s="84"/>
      <c r="K8" s="84"/>
      <c r="L8" s="84"/>
      <c r="M8" s="84"/>
      <c r="N8" s="84"/>
      <c r="O8" s="84"/>
      <c r="P8" s="84" t="str">
        <f>データ!K6</f>
        <v>公共下水道</v>
      </c>
      <c r="Q8" s="84"/>
      <c r="R8" s="84"/>
      <c r="S8" s="84"/>
      <c r="T8" s="84"/>
      <c r="U8" s="84"/>
      <c r="V8" s="84"/>
      <c r="W8" s="84" t="str">
        <f>データ!L6</f>
        <v>Cc1</v>
      </c>
      <c r="X8" s="84"/>
      <c r="Y8" s="84"/>
      <c r="Z8" s="84"/>
      <c r="AA8" s="84"/>
      <c r="AB8" s="84"/>
      <c r="AC8" s="84"/>
      <c r="AD8" s="85" t="str">
        <f>データ!$M$6</f>
        <v>非設置</v>
      </c>
      <c r="AE8" s="85"/>
      <c r="AF8" s="85"/>
      <c r="AG8" s="85"/>
      <c r="AH8" s="85"/>
      <c r="AI8" s="85"/>
      <c r="AJ8" s="85"/>
      <c r="AK8" s="3"/>
      <c r="AL8" s="81">
        <f>データ!S6</f>
        <v>76853</v>
      </c>
      <c r="AM8" s="81"/>
      <c r="AN8" s="81"/>
      <c r="AO8" s="81"/>
      <c r="AP8" s="81"/>
      <c r="AQ8" s="81"/>
      <c r="AR8" s="81"/>
      <c r="AS8" s="81"/>
      <c r="AT8" s="80">
        <f>データ!T6</f>
        <v>240.27</v>
      </c>
      <c r="AU8" s="80"/>
      <c r="AV8" s="80"/>
      <c r="AW8" s="80"/>
      <c r="AX8" s="80"/>
      <c r="AY8" s="80"/>
      <c r="AZ8" s="80"/>
      <c r="BA8" s="80"/>
      <c r="BB8" s="80">
        <f>データ!U6</f>
        <v>319.86</v>
      </c>
      <c r="BC8" s="80"/>
      <c r="BD8" s="80"/>
      <c r="BE8" s="80"/>
      <c r="BF8" s="80"/>
      <c r="BG8" s="80"/>
      <c r="BH8" s="80"/>
      <c r="BI8" s="80"/>
      <c r="BJ8" s="3"/>
      <c r="BK8" s="3"/>
      <c r="BL8" s="82" t="s">
        <v>10</v>
      </c>
      <c r="BM8" s="83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77" t="s">
        <v>12</v>
      </c>
      <c r="C9" s="77"/>
      <c r="D9" s="77"/>
      <c r="E9" s="77"/>
      <c r="F9" s="77"/>
      <c r="G9" s="77"/>
      <c r="H9" s="77"/>
      <c r="I9" s="77" t="s">
        <v>13</v>
      </c>
      <c r="J9" s="77"/>
      <c r="K9" s="77"/>
      <c r="L9" s="77"/>
      <c r="M9" s="77"/>
      <c r="N9" s="77"/>
      <c r="O9" s="77"/>
      <c r="P9" s="77" t="s">
        <v>14</v>
      </c>
      <c r="Q9" s="77"/>
      <c r="R9" s="77"/>
      <c r="S9" s="77"/>
      <c r="T9" s="77"/>
      <c r="U9" s="77"/>
      <c r="V9" s="77"/>
      <c r="W9" s="77" t="s">
        <v>15</v>
      </c>
      <c r="X9" s="77"/>
      <c r="Y9" s="77"/>
      <c r="Z9" s="77"/>
      <c r="AA9" s="77"/>
      <c r="AB9" s="77"/>
      <c r="AC9" s="77"/>
      <c r="AD9" s="77" t="s">
        <v>16</v>
      </c>
      <c r="AE9" s="77"/>
      <c r="AF9" s="77"/>
      <c r="AG9" s="77"/>
      <c r="AH9" s="77"/>
      <c r="AI9" s="77"/>
      <c r="AJ9" s="77"/>
      <c r="AK9" s="3"/>
      <c r="AL9" s="77" t="s">
        <v>17</v>
      </c>
      <c r="AM9" s="77"/>
      <c r="AN9" s="77"/>
      <c r="AO9" s="77"/>
      <c r="AP9" s="77"/>
      <c r="AQ9" s="77"/>
      <c r="AR9" s="77"/>
      <c r="AS9" s="77"/>
      <c r="AT9" s="77" t="s">
        <v>18</v>
      </c>
      <c r="AU9" s="77"/>
      <c r="AV9" s="77"/>
      <c r="AW9" s="77"/>
      <c r="AX9" s="77"/>
      <c r="AY9" s="77"/>
      <c r="AZ9" s="77"/>
      <c r="BA9" s="77"/>
      <c r="BB9" s="77" t="s">
        <v>19</v>
      </c>
      <c r="BC9" s="77"/>
      <c r="BD9" s="77"/>
      <c r="BE9" s="77"/>
      <c r="BF9" s="77"/>
      <c r="BG9" s="77"/>
      <c r="BH9" s="77"/>
      <c r="BI9" s="77"/>
      <c r="BJ9" s="3"/>
      <c r="BK9" s="3"/>
      <c r="BL9" s="78" t="s">
        <v>20</v>
      </c>
      <c r="BM9" s="79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80" t="str">
        <f>データ!N6</f>
        <v>-</v>
      </c>
      <c r="C10" s="80"/>
      <c r="D10" s="80"/>
      <c r="E10" s="80"/>
      <c r="F10" s="80"/>
      <c r="G10" s="80"/>
      <c r="H10" s="80"/>
      <c r="I10" s="80" t="str">
        <f>データ!O6</f>
        <v>該当数値なし</v>
      </c>
      <c r="J10" s="80"/>
      <c r="K10" s="80"/>
      <c r="L10" s="80"/>
      <c r="M10" s="80"/>
      <c r="N10" s="80"/>
      <c r="O10" s="80"/>
      <c r="P10" s="80">
        <f>データ!P6</f>
        <v>30.87</v>
      </c>
      <c r="Q10" s="80"/>
      <c r="R10" s="80"/>
      <c r="S10" s="80"/>
      <c r="T10" s="80"/>
      <c r="U10" s="80"/>
      <c r="V10" s="80"/>
      <c r="W10" s="80">
        <f>データ!Q6</f>
        <v>100</v>
      </c>
      <c r="X10" s="80"/>
      <c r="Y10" s="80"/>
      <c r="Z10" s="80"/>
      <c r="AA10" s="80"/>
      <c r="AB10" s="80"/>
      <c r="AC10" s="80"/>
      <c r="AD10" s="81">
        <f>データ!R6</f>
        <v>2013</v>
      </c>
      <c r="AE10" s="81"/>
      <c r="AF10" s="81"/>
      <c r="AG10" s="81"/>
      <c r="AH10" s="81"/>
      <c r="AI10" s="81"/>
      <c r="AJ10" s="81"/>
      <c r="AK10" s="2"/>
      <c r="AL10" s="81">
        <f>データ!V6</f>
        <v>23595</v>
      </c>
      <c r="AM10" s="81"/>
      <c r="AN10" s="81"/>
      <c r="AO10" s="81"/>
      <c r="AP10" s="81"/>
      <c r="AQ10" s="81"/>
      <c r="AR10" s="81"/>
      <c r="AS10" s="81"/>
      <c r="AT10" s="80">
        <f>データ!W6</f>
        <v>8.6</v>
      </c>
      <c r="AU10" s="80"/>
      <c r="AV10" s="80"/>
      <c r="AW10" s="80"/>
      <c r="AX10" s="80"/>
      <c r="AY10" s="80"/>
      <c r="AZ10" s="80"/>
      <c r="BA10" s="80"/>
      <c r="BB10" s="80">
        <f>データ!X6</f>
        <v>2743.6</v>
      </c>
      <c r="BC10" s="80"/>
      <c r="BD10" s="80"/>
      <c r="BE10" s="80"/>
      <c r="BF10" s="80"/>
      <c r="BG10" s="80"/>
      <c r="BH10" s="80"/>
      <c r="BI10" s="80"/>
      <c r="BJ10" s="2"/>
      <c r="BK10" s="2"/>
      <c r="BL10" s="64" t="s">
        <v>22</v>
      </c>
      <c r="BM10" s="65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24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2">
      <c r="A14" s="2"/>
      <c r="B14" s="68" t="s">
        <v>25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1" t="s">
        <v>119</v>
      </c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3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1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3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1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3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1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3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1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3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1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3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1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3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1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3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1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3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1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3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1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3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1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3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1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3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1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3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1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3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1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3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1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3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1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3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1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3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1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3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1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3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1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3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1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3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1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3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1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3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1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3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1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3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1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3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4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6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118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1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3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44</v>
      </c>
      <c r="N86" s="26" t="s">
        <v>44</v>
      </c>
      <c r="O86" s="26" t="str">
        <f>データ!EO6</f>
        <v>【0.22】</v>
      </c>
    </row>
  </sheetData>
  <sheetProtection algorithmName="SHA-512" hashValue="UXNggw72ke88dUs1boazeww1gr/UDxLK8xcOjRCuGBKM52Gs5uoCGiuLJQR1FLR+fGGSmrimF9Iu6RlU/LaRrQ==" saltValue="4SmKsGmyhcoeNrUnY27VN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9" t="s">
        <v>54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1"/>
      <c r="Y3" s="95" t="s">
        <v>55</v>
      </c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 t="s">
        <v>56</v>
      </c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4"/>
      <c r="Y4" s="88" t="s">
        <v>58</v>
      </c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 t="s">
        <v>59</v>
      </c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 t="s">
        <v>60</v>
      </c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 t="s">
        <v>61</v>
      </c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 t="s">
        <v>62</v>
      </c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 t="s">
        <v>63</v>
      </c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 t="s">
        <v>64</v>
      </c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 t="s">
        <v>65</v>
      </c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 t="s">
        <v>66</v>
      </c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 t="s">
        <v>67</v>
      </c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 t="s">
        <v>68</v>
      </c>
      <c r="EF4" s="88"/>
      <c r="EG4" s="88"/>
      <c r="EH4" s="88"/>
      <c r="EI4" s="88"/>
      <c r="EJ4" s="88"/>
      <c r="EK4" s="88"/>
      <c r="EL4" s="88"/>
      <c r="EM4" s="88"/>
      <c r="EN4" s="88"/>
      <c r="EO4" s="88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2019</v>
      </c>
      <c r="C6" s="33">
        <f t="shared" ref="C6:X6" si="3">C7</f>
        <v>102083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群馬県　渋川市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30.87</v>
      </c>
      <c r="Q6" s="34">
        <f t="shared" si="3"/>
        <v>100</v>
      </c>
      <c r="R6" s="34">
        <f t="shared" si="3"/>
        <v>2013</v>
      </c>
      <c r="S6" s="34">
        <f t="shared" si="3"/>
        <v>76853</v>
      </c>
      <c r="T6" s="34">
        <f t="shared" si="3"/>
        <v>240.27</v>
      </c>
      <c r="U6" s="34">
        <f t="shared" si="3"/>
        <v>319.86</v>
      </c>
      <c r="V6" s="34">
        <f t="shared" si="3"/>
        <v>23595</v>
      </c>
      <c r="W6" s="34">
        <f t="shared" si="3"/>
        <v>8.6</v>
      </c>
      <c r="X6" s="34">
        <f t="shared" si="3"/>
        <v>2743.6</v>
      </c>
      <c r="Y6" s="35">
        <f>IF(Y7="",NA(),Y7)</f>
        <v>53.44</v>
      </c>
      <c r="Z6" s="35">
        <f t="shared" ref="Z6:AH6" si="4">IF(Z7="",NA(),Z7)</f>
        <v>51.82</v>
      </c>
      <c r="AA6" s="35">
        <f t="shared" si="4"/>
        <v>49.97</v>
      </c>
      <c r="AB6" s="35">
        <f t="shared" si="4"/>
        <v>48.86</v>
      </c>
      <c r="AC6" s="35">
        <f t="shared" si="4"/>
        <v>48.07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1670.85</v>
      </c>
      <c r="BG6" s="35">
        <f t="shared" ref="BG6:BO6" si="7">IF(BG7="",NA(),BG7)</f>
        <v>1746.77</v>
      </c>
      <c r="BH6" s="35">
        <f t="shared" si="7"/>
        <v>1821.37</v>
      </c>
      <c r="BI6" s="35">
        <f t="shared" si="7"/>
        <v>1818.05</v>
      </c>
      <c r="BJ6" s="35">
        <f t="shared" si="7"/>
        <v>1822.64</v>
      </c>
      <c r="BK6" s="35">
        <f t="shared" si="7"/>
        <v>862.87</v>
      </c>
      <c r="BL6" s="35">
        <f t="shared" si="7"/>
        <v>716.96</v>
      </c>
      <c r="BM6" s="35">
        <f t="shared" si="7"/>
        <v>799.11</v>
      </c>
      <c r="BN6" s="35">
        <f t="shared" si="7"/>
        <v>768.62</v>
      </c>
      <c r="BO6" s="35">
        <f t="shared" si="7"/>
        <v>789.44</v>
      </c>
      <c r="BP6" s="34" t="str">
        <f>IF(BP7="","",IF(BP7="-","【-】","【"&amp;SUBSTITUTE(TEXT(BP7,"#,##0.00"),"-","△")&amp;"】"))</f>
        <v>【682.51】</v>
      </c>
      <c r="BQ6" s="35">
        <f>IF(BQ7="",NA(),BQ7)</f>
        <v>58.16</v>
      </c>
      <c r="BR6" s="35">
        <f t="shared" ref="BR6:BZ6" si="8">IF(BR7="",NA(),BR7)</f>
        <v>55.16</v>
      </c>
      <c r="BS6" s="35">
        <f t="shared" si="8"/>
        <v>56.11</v>
      </c>
      <c r="BT6" s="35">
        <f t="shared" si="8"/>
        <v>50.44</v>
      </c>
      <c r="BU6" s="35">
        <f t="shared" si="8"/>
        <v>50.73</v>
      </c>
      <c r="BV6" s="35">
        <f t="shared" si="8"/>
        <v>85.39</v>
      </c>
      <c r="BW6" s="35">
        <f t="shared" si="8"/>
        <v>88.09</v>
      </c>
      <c r="BX6" s="35">
        <f t="shared" si="8"/>
        <v>87.69</v>
      </c>
      <c r="BY6" s="35">
        <f t="shared" si="8"/>
        <v>88.06</v>
      </c>
      <c r="BZ6" s="35">
        <f t="shared" si="8"/>
        <v>87.29</v>
      </c>
      <c r="CA6" s="34" t="str">
        <f>IF(CA7="","",IF(CA7="-","【-】","【"&amp;SUBSTITUTE(TEXT(CA7,"#,##0.00"),"-","△")&amp;"】"))</f>
        <v>【100.34】</v>
      </c>
      <c r="CB6" s="35">
        <f>IF(CB7="",NA(),CB7)</f>
        <v>132.94999999999999</v>
      </c>
      <c r="CC6" s="35">
        <f t="shared" ref="CC6:CK6" si="9">IF(CC7="",NA(),CC7)</f>
        <v>136.78</v>
      </c>
      <c r="CD6" s="35">
        <f t="shared" si="9"/>
        <v>132.94</v>
      </c>
      <c r="CE6" s="35">
        <f t="shared" si="9"/>
        <v>149.02000000000001</v>
      </c>
      <c r="CF6" s="35">
        <f t="shared" si="9"/>
        <v>148.31</v>
      </c>
      <c r="CG6" s="35">
        <f t="shared" si="9"/>
        <v>188.79</v>
      </c>
      <c r="CH6" s="35">
        <f t="shared" si="9"/>
        <v>181.8</v>
      </c>
      <c r="CI6" s="35">
        <f t="shared" si="9"/>
        <v>180.07</v>
      </c>
      <c r="CJ6" s="35">
        <f t="shared" si="9"/>
        <v>179.32</v>
      </c>
      <c r="CK6" s="35">
        <f t="shared" si="9"/>
        <v>176.67</v>
      </c>
      <c r="CL6" s="34" t="str">
        <f>IF(CL7="","",IF(CL7="-","【-】","【"&amp;SUBSTITUTE(TEXT(CL7,"#,##0.00"),"-","△")&amp;"】"))</f>
        <v>【136.15】</v>
      </c>
      <c r="CM6" s="35">
        <f>IF(CM7="",NA(),CM7)</f>
        <v>73.62</v>
      </c>
      <c r="CN6" s="35">
        <f t="shared" ref="CN6:CV6" si="10">IF(CN7="",NA(),CN7)</f>
        <v>56.81</v>
      </c>
      <c r="CO6" s="35">
        <f t="shared" si="10"/>
        <v>54.79</v>
      </c>
      <c r="CP6" s="35">
        <f t="shared" si="10"/>
        <v>52.48</v>
      </c>
      <c r="CQ6" s="35">
        <f t="shared" si="10"/>
        <v>54.14</v>
      </c>
      <c r="CR6" s="35">
        <f t="shared" si="10"/>
        <v>59.4</v>
      </c>
      <c r="CS6" s="35">
        <f t="shared" si="10"/>
        <v>59.35</v>
      </c>
      <c r="CT6" s="35">
        <f t="shared" si="10"/>
        <v>58.4</v>
      </c>
      <c r="CU6" s="35">
        <f t="shared" si="10"/>
        <v>58</v>
      </c>
      <c r="CV6" s="35">
        <f t="shared" si="10"/>
        <v>57.42</v>
      </c>
      <c r="CW6" s="34" t="str">
        <f>IF(CW7="","",IF(CW7="-","【-】","【"&amp;SUBSTITUTE(TEXT(CW7,"#,##0.00"),"-","△")&amp;"】"))</f>
        <v>【59.64】</v>
      </c>
      <c r="CX6" s="35">
        <f>IF(CX7="",NA(),CX7)</f>
        <v>80.44</v>
      </c>
      <c r="CY6" s="35">
        <f t="shared" ref="CY6:DG6" si="11">IF(CY7="",NA(),CY7)</f>
        <v>81.180000000000007</v>
      </c>
      <c r="CZ6" s="35">
        <f t="shared" si="11"/>
        <v>80.260000000000005</v>
      </c>
      <c r="DA6" s="35">
        <f t="shared" si="11"/>
        <v>80.569999999999993</v>
      </c>
      <c r="DB6" s="35">
        <f t="shared" si="11"/>
        <v>80.89</v>
      </c>
      <c r="DC6" s="35">
        <f t="shared" si="11"/>
        <v>89.81</v>
      </c>
      <c r="DD6" s="35">
        <f t="shared" si="11"/>
        <v>89.88</v>
      </c>
      <c r="DE6" s="35">
        <f t="shared" si="11"/>
        <v>89.68</v>
      </c>
      <c r="DF6" s="35">
        <f t="shared" si="11"/>
        <v>89.79</v>
      </c>
      <c r="DG6" s="35">
        <f t="shared" si="11"/>
        <v>90.42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0.19</v>
      </c>
      <c r="EL6" s="35">
        <f t="shared" si="14"/>
        <v>0.23</v>
      </c>
      <c r="EM6" s="35">
        <f t="shared" si="14"/>
        <v>0.21</v>
      </c>
      <c r="EN6" s="35">
        <f t="shared" si="14"/>
        <v>0.17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2">
      <c r="A7" s="28"/>
      <c r="B7" s="37">
        <v>2019</v>
      </c>
      <c r="C7" s="37">
        <v>102083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30.87</v>
      </c>
      <c r="Q7" s="38">
        <v>100</v>
      </c>
      <c r="R7" s="38">
        <v>2013</v>
      </c>
      <c r="S7" s="38">
        <v>76853</v>
      </c>
      <c r="T7" s="38">
        <v>240.27</v>
      </c>
      <c r="U7" s="38">
        <v>319.86</v>
      </c>
      <c r="V7" s="38">
        <v>23595</v>
      </c>
      <c r="W7" s="38">
        <v>8.6</v>
      </c>
      <c r="X7" s="38">
        <v>2743.6</v>
      </c>
      <c r="Y7" s="38">
        <v>53.44</v>
      </c>
      <c r="Z7" s="38">
        <v>51.82</v>
      </c>
      <c r="AA7" s="38">
        <v>49.97</v>
      </c>
      <c r="AB7" s="38">
        <v>48.86</v>
      </c>
      <c r="AC7" s="38">
        <v>48.07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1670.85</v>
      </c>
      <c r="BG7" s="38">
        <v>1746.77</v>
      </c>
      <c r="BH7" s="38">
        <v>1821.37</v>
      </c>
      <c r="BI7" s="38">
        <v>1818.05</v>
      </c>
      <c r="BJ7" s="38">
        <v>1822.64</v>
      </c>
      <c r="BK7" s="38">
        <v>862.87</v>
      </c>
      <c r="BL7" s="38">
        <v>716.96</v>
      </c>
      <c r="BM7" s="38">
        <v>799.11</v>
      </c>
      <c r="BN7" s="38">
        <v>768.62</v>
      </c>
      <c r="BO7" s="38">
        <v>789.44</v>
      </c>
      <c r="BP7" s="38">
        <v>682.51</v>
      </c>
      <c r="BQ7" s="38">
        <v>58.16</v>
      </c>
      <c r="BR7" s="38">
        <v>55.16</v>
      </c>
      <c r="BS7" s="38">
        <v>56.11</v>
      </c>
      <c r="BT7" s="38">
        <v>50.44</v>
      </c>
      <c r="BU7" s="38">
        <v>50.73</v>
      </c>
      <c r="BV7" s="38">
        <v>85.39</v>
      </c>
      <c r="BW7" s="38">
        <v>88.09</v>
      </c>
      <c r="BX7" s="38">
        <v>87.69</v>
      </c>
      <c r="BY7" s="38">
        <v>88.06</v>
      </c>
      <c r="BZ7" s="38">
        <v>87.29</v>
      </c>
      <c r="CA7" s="38">
        <v>100.34</v>
      </c>
      <c r="CB7" s="38">
        <v>132.94999999999999</v>
      </c>
      <c r="CC7" s="38">
        <v>136.78</v>
      </c>
      <c r="CD7" s="38">
        <v>132.94</v>
      </c>
      <c r="CE7" s="38">
        <v>149.02000000000001</v>
      </c>
      <c r="CF7" s="38">
        <v>148.31</v>
      </c>
      <c r="CG7" s="38">
        <v>188.79</v>
      </c>
      <c r="CH7" s="38">
        <v>181.8</v>
      </c>
      <c r="CI7" s="38">
        <v>180.07</v>
      </c>
      <c r="CJ7" s="38">
        <v>179.32</v>
      </c>
      <c r="CK7" s="38">
        <v>176.67</v>
      </c>
      <c r="CL7" s="38">
        <v>136.15</v>
      </c>
      <c r="CM7" s="38">
        <v>73.62</v>
      </c>
      <c r="CN7" s="38">
        <v>56.81</v>
      </c>
      <c r="CO7" s="38">
        <v>54.79</v>
      </c>
      <c r="CP7" s="38">
        <v>52.48</v>
      </c>
      <c r="CQ7" s="38">
        <v>54.14</v>
      </c>
      <c r="CR7" s="38">
        <v>59.4</v>
      </c>
      <c r="CS7" s="38">
        <v>59.35</v>
      </c>
      <c r="CT7" s="38">
        <v>58.4</v>
      </c>
      <c r="CU7" s="38">
        <v>58</v>
      </c>
      <c r="CV7" s="38">
        <v>57.42</v>
      </c>
      <c r="CW7" s="38">
        <v>59.64</v>
      </c>
      <c r="CX7" s="38">
        <v>80.44</v>
      </c>
      <c r="CY7" s="38">
        <v>81.180000000000007</v>
      </c>
      <c r="CZ7" s="38">
        <v>80.260000000000005</v>
      </c>
      <c r="DA7" s="38">
        <v>80.569999999999993</v>
      </c>
      <c r="DB7" s="38">
        <v>80.89</v>
      </c>
      <c r="DC7" s="38">
        <v>89.81</v>
      </c>
      <c r="DD7" s="38">
        <v>89.88</v>
      </c>
      <c r="DE7" s="38">
        <v>89.68</v>
      </c>
      <c r="DF7" s="38">
        <v>89.79</v>
      </c>
      <c r="DG7" s="38">
        <v>90.42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0.19</v>
      </c>
      <c r="EL7" s="38">
        <v>0.23</v>
      </c>
      <c r="EM7" s="38">
        <v>0.21</v>
      </c>
      <c r="EN7" s="38">
        <v>0.17</v>
      </c>
      <c r="EO7" s="38">
        <v>0.22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2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Printed>2021-02-01T08:09:45Z</cp:lastPrinted>
  <dcterms:created xsi:type="dcterms:W3CDTF">2020-12-04T02:44:20Z</dcterms:created>
  <dcterms:modified xsi:type="dcterms:W3CDTF">2021-02-01T08:09:52Z</dcterms:modified>
  <cp:category/>
</cp:coreProperties>
</file>